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1A\13\ThemenSG13\AB-5_Förderung\Ges. ber. Investkosten\2. Stationär\1. Antrag_stationär\"/>
    </mc:Choice>
  </mc:AlternateContent>
  <bookViews>
    <workbookView xWindow="480" yWindow="408" windowWidth="8940" windowHeight="4248"/>
  </bookViews>
  <sheets>
    <sheet name="Deckblatt " sheetId="1" r:id="rId1"/>
    <sheet name="AfA" sheetId="2" r:id="rId2"/>
    <sheet name="FK" sheetId="3" r:id="rId3"/>
    <sheet name="EK" sheetId="5" r:id="rId4"/>
    <sheet name="Instandhaltung Gebäude" sheetId="8" r:id="rId5"/>
    <sheet name="Instandhaltung sonst. AG" sheetId="9" r:id="rId6"/>
    <sheet name="Miete, Pacht" sheetId="7" r:id="rId7"/>
  </sheets>
  <definedNames>
    <definedName name="_xlnm.Print_Area" localSheetId="0">'Deckblatt '!$A$1:$E$55</definedName>
    <definedName name="Instandhaltung">'Instandhaltung Gebäude'!$E$6:$E$8</definedName>
  </definedNames>
  <calcPr calcId="162913"/>
</workbook>
</file>

<file path=xl/calcChain.xml><?xml version="1.0" encoding="utf-8"?>
<calcChain xmlns="http://schemas.openxmlformats.org/spreadsheetml/2006/main">
  <c r="E40" i="1" l="1"/>
  <c r="E39" i="1"/>
  <c r="E38" i="1"/>
  <c r="E37" i="1"/>
  <c r="E36" i="1"/>
  <c r="E35" i="1"/>
  <c r="E17" i="1" l="1"/>
  <c r="G20" i="9" l="1"/>
  <c r="G21" i="9"/>
  <c r="G19" i="9"/>
  <c r="G28" i="8"/>
  <c r="J11" i="2" l="1"/>
  <c r="H29" i="2"/>
  <c r="H28" i="2"/>
  <c r="H27" i="2"/>
  <c r="G25" i="9" l="1"/>
  <c r="G27" i="9" s="1"/>
  <c r="D28" i="8" l="1"/>
  <c r="G42" i="8" s="1"/>
  <c r="L11" i="3" l="1"/>
  <c r="H26" i="2"/>
  <c r="G11" i="2"/>
  <c r="H11" i="2" s="1"/>
  <c r="G12" i="2"/>
  <c r="N12" i="2" s="1"/>
  <c r="G13" i="2"/>
  <c r="N13" i="2" s="1"/>
  <c r="G14" i="2"/>
  <c r="N14" i="2" s="1"/>
  <c r="G15" i="2"/>
  <c r="N15" i="2" s="1"/>
  <c r="G16" i="2"/>
  <c r="K16" i="2" s="1"/>
  <c r="G17" i="2"/>
  <c r="N17" i="2" s="1"/>
  <c r="I18" i="2"/>
  <c r="F18" i="2"/>
  <c r="E18" i="2"/>
  <c r="D41" i="1"/>
  <c r="D20" i="1"/>
  <c r="L12" i="3"/>
  <c r="L13" i="3"/>
  <c r="L14" i="3"/>
  <c r="L15" i="3"/>
  <c r="L16" i="3"/>
  <c r="L17" i="3"/>
  <c r="L18" i="3"/>
  <c r="L19" i="3"/>
  <c r="L20" i="3"/>
  <c r="L21" i="3"/>
  <c r="M22" i="3"/>
  <c r="M23" i="3" s="1"/>
  <c r="G45" i="8"/>
  <c r="K22" i="3"/>
  <c r="K23" i="3" s="1"/>
  <c r="H22" i="3"/>
  <c r="H23" i="3" s="1"/>
  <c r="C28" i="8"/>
  <c r="D29" i="8"/>
  <c r="G29" i="8" s="1"/>
  <c r="D30" i="8"/>
  <c r="G30" i="8" s="1"/>
  <c r="D31" i="8"/>
  <c r="G31" i="8" s="1"/>
  <c r="D32" i="8"/>
  <c r="G32" i="8" s="1"/>
  <c r="D33" i="8"/>
  <c r="G33" i="8" s="1"/>
  <c r="D34" i="8"/>
  <c r="G34" i="8" s="1"/>
  <c r="C34" i="8"/>
  <c r="C33" i="8"/>
  <c r="C32" i="8"/>
  <c r="C31" i="8"/>
  <c r="C30" i="8"/>
  <c r="C29" i="8"/>
  <c r="B34" i="8"/>
  <c r="B33" i="8"/>
  <c r="B32" i="8"/>
  <c r="B31" i="8"/>
  <c r="B30" i="8"/>
  <c r="B29" i="8"/>
  <c r="B28" i="8"/>
  <c r="D28" i="1" l="1"/>
  <c r="O30" i="2"/>
  <c r="J30" i="2"/>
  <c r="N30" i="2"/>
  <c r="I30" i="2"/>
  <c r="L30" i="2"/>
  <c r="K30" i="2"/>
  <c r="K12" i="2"/>
  <c r="H17" i="2"/>
  <c r="J17" i="2" s="1"/>
  <c r="H16" i="2"/>
  <c r="J16" i="2" s="1"/>
  <c r="L16" i="2" s="1"/>
  <c r="O16" i="2" s="1"/>
  <c r="N16" i="2"/>
  <c r="H12" i="2"/>
  <c r="J12" i="2" s="1"/>
  <c r="H15" i="2"/>
  <c r="J15" i="2" s="1"/>
  <c r="N11" i="2"/>
  <c r="N18" i="2" s="1"/>
  <c r="J18" i="2"/>
  <c r="K14" i="2"/>
  <c r="L11" i="2"/>
  <c r="D27" i="1"/>
  <c r="H14" i="2"/>
  <c r="J14" i="2" s="1"/>
  <c r="L22" i="3"/>
  <c r="L23" i="3" s="1"/>
  <c r="L24" i="3" s="1"/>
  <c r="L26" i="3" s="1"/>
  <c r="K13" i="2"/>
  <c r="H24" i="3"/>
  <c r="H26" i="3" s="1"/>
  <c r="K24" i="3"/>
  <c r="K26" i="3" s="1"/>
  <c r="M24" i="3"/>
  <c r="M26" i="3" s="1"/>
  <c r="M37" i="3" s="1"/>
  <c r="F16" i="5" s="1"/>
  <c r="K17" i="2"/>
  <c r="K15" i="2"/>
  <c r="H13" i="2"/>
  <c r="J13" i="2" s="1"/>
  <c r="D26" i="1"/>
  <c r="G18" i="2"/>
  <c r="H18" i="2" s="1"/>
  <c r="D42" i="8"/>
  <c r="L12" i="2" l="1"/>
  <c r="O12" i="2" s="1"/>
  <c r="L17" i="2"/>
  <c r="O17" i="2" s="1"/>
  <c r="L15" i="2"/>
  <c r="O15" i="2" s="1"/>
  <c r="N32" i="2"/>
  <c r="L13" i="2"/>
  <c r="O13" i="2" s="1"/>
  <c r="O11" i="2"/>
  <c r="O18" i="2" s="1"/>
  <c r="O32" i="2" s="1"/>
  <c r="F12" i="5" s="1"/>
  <c r="F20" i="5" s="1"/>
  <c r="F23" i="5" s="1"/>
  <c r="L18" i="2"/>
  <c r="L14" i="2"/>
  <c r="O14" i="2" s="1"/>
  <c r="L37" i="3"/>
  <c r="K18" i="2"/>
  <c r="E41" i="1" l="1"/>
  <c r="E28" i="1" l="1"/>
  <c r="E27" i="1"/>
  <c r="E26" i="1"/>
</calcChain>
</file>

<file path=xl/comments1.xml><?xml version="1.0" encoding="utf-8"?>
<comments xmlns="http://schemas.openxmlformats.org/spreadsheetml/2006/main">
  <authors>
    <author>Voit Klaus</author>
  </authors>
  <commentList>
    <comment ref="C26" authorId="0" shapeId="0">
      <text>
        <r>
          <rPr>
            <sz val="9"/>
            <color indexed="81"/>
            <rFont val="Tahoma"/>
            <family val="2"/>
          </rPr>
          <t>durchschnittliche Belegung der letzten 3 Jahre</t>
        </r>
      </text>
    </comment>
  </commentList>
</comments>
</file>

<file path=xl/comments2.xml><?xml version="1.0" encoding="utf-8"?>
<comments xmlns="http://schemas.openxmlformats.org/spreadsheetml/2006/main">
  <authors>
    <author>Voit, Klaus</author>
  </authors>
  <commentList>
    <comment ref="M10" authorId="0" shapeId="0">
      <text>
        <r>
          <rPr>
            <sz val="10"/>
            <color indexed="81"/>
            <rFont val="Tahoma"/>
            <family val="2"/>
          </rPr>
          <t>Neu-Investitionen ab 01.01.2009: 2,5 % AfA</t>
        </r>
      </text>
    </comment>
  </commentList>
</comments>
</file>

<file path=xl/comments3.xml><?xml version="1.0" encoding="utf-8"?>
<comments xmlns="http://schemas.openxmlformats.org/spreadsheetml/2006/main">
  <authors>
    <author>Gaviria Fiona</author>
  </authors>
  <commentList>
    <comment ref="E23" authorId="0" shapeId="0">
      <text>
        <r>
          <rPr>
            <b/>
            <sz val="9"/>
            <color indexed="81"/>
            <rFont val="Tahoma"/>
            <family val="2"/>
          </rPr>
          <t>Zinssatz wird jährlich neu festgelegt.
3% über dem Durchschnittswert d. Basiszinssatzes der letzten 5 Jahre: 01.01.19 - 31.12.23: 
3% 0,23% = 2,77%</t>
        </r>
      </text>
    </comment>
  </commentList>
</comments>
</file>

<file path=xl/comments4.xml><?xml version="1.0" encoding="utf-8"?>
<comments xmlns="http://schemas.openxmlformats.org/spreadsheetml/2006/main">
  <authors>
    <author>Slawik, Matthias (Reg UFr)</author>
  </authors>
  <commentList>
    <comment ref="E45" authorId="0" shapeId="0">
      <text>
        <r>
          <rPr>
            <sz val="9"/>
            <color indexed="81"/>
            <rFont val="Tahoma"/>
            <family val="2"/>
          </rPr>
          <t>Bitte wählen Sie:
0,25% f. d. 1.-3. Jahr,
0,50% f. d. 4. u. 5. Jahr oder 
1,00% ab dem 6. nach Inbetriebnahme</t>
        </r>
      </text>
    </comment>
  </commentList>
</comments>
</file>

<file path=xl/sharedStrings.xml><?xml version="1.0" encoding="utf-8"?>
<sst xmlns="http://schemas.openxmlformats.org/spreadsheetml/2006/main" count="257" uniqueCount="153">
  <si>
    <t>Träger.................................................</t>
  </si>
  <si>
    <t>Telefon, Telefax....................................</t>
  </si>
  <si>
    <t>Einrichtung..........................................</t>
  </si>
  <si>
    <t>Regierungsbezirk.................................</t>
  </si>
  <si>
    <t>Ansprechpartner..................................</t>
  </si>
  <si>
    <t>Anzahl der Pflegeplätze........................</t>
  </si>
  <si>
    <t>Anzahl der übrigen Plätze.....................</t>
  </si>
  <si>
    <t>Anzahl aller Plätze...............................</t>
  </si>
  <si>
    <t>Abschnitt 1  Abschreibungen................</t>
  </si>
  <si>
    <t>Abschnitt 2  Fremdkapitalzinsen...........</t>
  </si>
  <si>
    <t>Abschnitt 3  Eigenkapitalzinsen............</t>
  </si>
  <si>
    <t>Jahr</t>
  </si>
  <si>
    <t>Förderung</t>
  </si>
  <si>
    <t>Eigenanteil</t>
  </si>
  <si>
    <t>in %</t>
  </si>
  <si>
    <t>kosten</t>
  </si>
  <si>
    <t>davon</t>
  </si>
  <si>
    <t>Eigen-</t>
  </si>
  <si>
    <t>anteil</t>
  </si>
  <si>
    <t>RBW</t>
  </si>
  <si>
    <t>Anschaff.-</t>
  </si>
  <si>
    <t>AfA-</t>
  </si>
  <si>
    <t>Satz</t>
  </si>
  <si>
    <t>AfA</t>
  </si>
  <si>
    <t>AnDat</t>
  </si>
  <si>
    <t>Bezeichnung des</t>
  </si>
  <si>
    <t>Gebäudes</t>
  </si>
  <si>
    <t xml:space="preserve"> Summen</t>
  </si>
  <si>
    <t>2. AfA für sonstige Anlagegüter:</t>
  </si>
  <si>
    <t xml:space="preserve"> sonstige Anlagegüter</t>
  </si>
  <si>
    <t>Nutzungs-</t>
  </si>
  <si>
    <t>dauer</t>
  </si>
  <si>
    <t>in Jahren</t>
  </si>
  <si>
    <t>Darlehensgebers</t>
  </si>
  <si>
    <t>Darlehensnummer</t>
  </si>
  <si>
    <t>Laufzeit</t>
  </si>
  <si>
    <t>Nennbetrag</t>
  </si>
  <si>
    <t>Zinssatz</t>
  </si>
  <si>
    <t>nom.</t>
  </si>
  <si>
    <t>Zinsbetrag</t>
  </si>
  <si>
    <t>Restwert</t>
  </si>
  <si>
    <t>2. Darlehen für sonstige Anlagegüter:</t>
  </si>
  <si>
    <t>1. Darlehen für Gebäude:</t>
  </si>
  <si>
    <t>nichtgeförderter Anteil (Eigenanteil) des Restbuchwerts des</t>
  </si>
  <si>
    <t>betriebsnotwendigen Anlagevermögens gemäß Abschnitt 1</t>
  </si>
  <si>
    <t>abzüglich Restwert des Fremdkapitals für das betriebsnotwendige</t>
  </si>
  <si>
    <t>ergibt Eigenkapital-Anteil des betriebsnotwendigen Anlage-</t>
  </si>
  <si>
    <t>vermögens:</t>
  </si>
  <si>
    <t>Verzinsung des Eigenkapitals mit einem Zinsatz von</t>
  </si>
  <si>
    <t>Herstell-/</t>
  </si>
  <si>
    <t>Preisindex</t>
  </si>
  <si>
    <t>Anschaffungs-</t>
  </si>
  <si>
    <t>jahr</t>
  </si>
  <si>
    <t>angepasste</t>
  </si>
  <si>
    <t>jährliche Instandsetzungspauschale in Höhe von</t>
  </si>
  <si>
    <t>der angepassten Anschaffungskosten</t>
  </si>
  <si>
    <t xml:space="preserve"> </t>
  </si>
  <si>
    <t>Laufzeit-</t>
  </si>
  <si>
    <t>Beginn</t>
  </si>
  <si>
    <t>Lauf-</t>
  </si>
  <si>
    <t>IST</t>
  </si>
  <si>
    <t xml:space="preserve">  </t>
  </si>
  <si>
    <t>sonstige Anlagegüter</t>
  </si>
  <si>
    <t>AK/HK</t>
  </si>
  <si>
    <t>sonst. Anlagegüter lt. Anlagenspiegel</t>
  </si>
  <si>
    <t>EA</t>
  </si>
  <si>
    <t xml:space="preserve">zeit in </t>
  </si>
  <si>
    <t>Jahren</t>
  </si>
  <si>
    <t>Verw.k.</t>
  </si>
  <si>
    <t>satz</t>
  </si>
  <si>
    <t>+ Verw.k.</t>
  </si>
  <si>
    <t>Kürzung wie Abschnitt 1</t>
  </si>
  <si>
    <t>Summen</t>
  </si>
  <si>
    <t>Darleh.</t>
  </si>
  <si>
    <t>gekürzte AfA + RBW gem. Eigenanteil</t>
  </si>
  <si>
    <t>Zwischensumme 1</t>
  </si>
  <si>
    <t>Zwischensumme 2</t>
  </si>
  <si>
    <t>abzüglich erhaltene Zins- / Aufwendungszuschüsse</t>
  </si>
  <si>
    <t>Langzeitpflege (geteilt durch 347 Tage)..</t>
  </si>
  <si>
    <t>Kurzzeitpflege (geteilt durch 274 Tage)..</t>
  </si>
  <si>
    <t>Teilstat.Pflege (geteilt durch 219 Tage)..</t>
  </si>
  <si>
    <t>A N T R A G</t>
  </si>
  <si>
    <t xml:space="preserve">     auf Zustimmung zu den gesondert berechenbaren Investitionsaufwendungen</t>
  </si>
  <si>
    <t>Ort, Datum</t>
  </si>
  <si>
    <t xml:space="preserve">                                                              Unterschrift</t>
  </si>
  <si>
    <t>letzte Prüfung ( )</t>
  </si>
  <si>
    <t>Betrag gesondert berechenbarer Investitionsaufwendungen je Platz und Tag in Euro:</t>
  </si>
  <si>
    <t>Ergebnisse der Einzelberechnungen für das Antragsjahr in Euro:</t>
  </si>
  <si>
    <t>in €</t>
  </si>
  <si>
    <t>€</t>
  </si>
  <si>
    <t xml:space="preserve">Fon: </t>
  </si>
  <si>
    <t xml:space="preserve">Fax: </t>
  </si>
  <si>
    <t>im 1. - 3. Jahr nach Inbetriebnahme bis zur Höhe von</t>
  </si>
  <si>
    <t>im 4. u. 5. Jahr nach Inbetriebnahme bis zur Höhe von</t>
  </si>
  <si>
    <t>ab dem 6. Jahr nach Inbetriebnahme bis zur Höhe von</t>
  </si>
  <si>
    <t>Nr. 5.</t>
  </si>
  <si>
    <t>Zinsen für mit eigenem Kapital des Einrichtungsträgers finanzierte Aufwendungen nach Nr. 1</t>
  </si>
  <si>
    <t>Abschnitt 4  Instandhaltung Gebäude</t>
  </si>
  <si>
    <t>Abschnitt 5: Instandhaltung sonst. AG</t>
  </si>
  <si>
    <t>Abschnitt 6  Miete, Pacht</t>
  </si>
  <si>
    <t>Die Einzelberechnungen zu Abschnitt 1 bis 6 sind nachfolgend ausführlich dargestellt.</t>
  </si>
  <si>
    <t>Die Daten sind aus der Buchhaltung der Einrichtung entnommen bzw. nachvollziehbar geschätzt.</t>
  </si>
  <si>
    <t xml:space="preserve">Die Berechnung erfolgte entsprechend der Verordnung zur Ausführung der Sozialgesetze (AVSG). </t>
  </si>
  <si>
    <t>1. AfA für Gebäude:</t>
  </si>
  <si>
    <t xml:space="preserve">Abschnitt 1:  </t>
  </si>
  <si>
    <t>Abschreibungen für Gebäude und sonstige Anlagegüter (§ 75 Abs. 1 Nr. 1 AVSG)</t>
  </si>
  <si>
    <t>3. Gesamtsumme der jährlichen AfA bzw. der Restbuchwerte:</t>
  </si>
  <si>
    <t>3. Gesamtsumme der jährlichen Zinsaufwendungen bzw. der Restwerte:</t>
  </si>
  <si>
    <t>Fremdkapitalzinsen (§ 75 Abs. 1 Nr. 2 AVSG)</t>
  </si>
  <si>
    <t xml:space="preserve">Abschnitt 2: </t>
  </si>
  <si>
    <t>Eigenkapitalverzinsung (§ 75 Abs. 1 Nr. 3 AVSG)</t>
  </si>
  <si>
    <t xml:space="preserve">Abschnitt 3: </t>
  </si>
  <si>
    <t>Summe Investitionsaufwendungen</t>
  </si>
  <si>
    <t xml:space="preserve">Abschnitt 4: </t>
  </si>
  <si>
    <t>Aufwendungen für Instandhaltung und Instandsetzung der Gebäude</t>
  </si>
  <si>
    <t>nach Nr. 1 (§ 75 Abs. 1 Nr. 4 AVSG)</t>
  </si>
  <si>
    <t>Abschnitt 5:</t>
  </si>
  <si>
    <t xml:space="preserve">Aufwendungen für Instandhaltung und Instandsetzung der sonstigen </t>
  </si>
  <si>
    <t>Anlagegüter nach Nr. 1 (§ 75 Abs. 1 Nr. 5 AVSG)</t>
  </si>
  <si>
    <t>Aufwendungen für Miete, Pacht, Erbbauzins, Nutzung oder Mitbenutzung von</t>
  </si>
  <si>
    <t>Abschnitt 6:</t>
  </si>
  <si>
    <t>des Einrichtungsträgers stehen (§ 75 Abs. 1 Nr. 6 AVSG)</t>
  </si>
  <si>
    <t xml:space="preserve">Gebäuden und sonstigen Anlagegütern im Sinn der Nr. 1, die nicht im Eigentum </t>
  </si>
  <si>
    <t xml:space="preserve">in Höhe von 3 Prozentpunkten über dem Durchschnittswert des Basiszinssatzes i. S. von § 247 </t>
  </si>
  <si>
    <t>des Bürgerlichen Gesetzbuches der letzten fünf Jahre vor Antragstellung.</t>
  </si>
  <si>
    <t>Nr. 4. a)</t>
  </si>
  <si>
    <t xml:space="preserve">der Anschaffungs- und Herstellungskosten, wobei die AHK jährlich an die </t>
  </si>
  <si>
    <t>b)</t>
  </si>
  <si>
    <t>bei Bestandseinrichtungen, die nicht unter Buchstabe a fallen, bis zur</t>
  </si>
  <si>
    <t>Höhe von 1.00% der Anschaffungs- und Herstellungskosten, die jährlich</t>
  </si>
  <si>
    <t>fortzuschreiben sind.</t>
  </si>
  <si>
    <t>Übergangsregelung (§ 79 Abs. 2 AVSG)</t>
  </si>
  <si>
    <t>Ist für Neubauten bzw. Ersatzneubauten gemäß § 75 Abs. 1 Nr. 4 Buchstabe a vor dem 1. Januar 2016 bereits</t>
  </si>
  <si>
    <t>eine Baugenehmigung beantragt worden, gilt für die Umlage der Instandhaltungs- und Instandsetzungsauf-</t>
  </si>
  <si>
    <t>wendungen § 75 Abs. 1 Nr. 4 Buchstabe b (1,00%).</t>
  </si>
  <si>
    <t>bis zu 1% der Anschaffungs- und Herstellungskosten, dabei sind die Anschaffungs- und Herstellungs-</t>
  </si>
  <si>
    <t>kosten jährlich an die prozentuale Veränderung des jeweiligen Preisindexes des Landesamts für</t>
  </si>
  <si>
    <t>Statistik anzupassen, soweit für den jeweiligen Anlagevermögensgegenstand ein entsprechender</t>
  </si>
  <si>
    <t>maßgeblich.</t>
  </si>
  <si>
    <r>
      <t xml:space="preserve">Preisindex existiert, andernfalls ist jeweils der Preisindex für </t>
    </r>
    <r>
      <rPr>
        <b/>
        <sz val="10"/>
        <rFont val="Arial"/>
        <family val="2"/>
      </rPr>
      <t>gewerbliche Betriebsgebäude</t>
    </r>
    <r>
      <rPr>
        <sz val="10"/>
        <rFont val="Arial"/>
        <family val="2"/>
      </rPr>
      <t xml:space="preserve"> in Bayern</t>
    </r>
  </si>
  <si>
    <r>
      <t xml:space="preserve">Preisentwicklung für </t>
    </r>
    <r>
      <rPr>
        <b/>
        <sz val="10"/>
        <rFont val="Arial"/>
        <family val="2"/>
      </rPr>
      <t>Wohngebäude</t>
    </r>
    <r>
      <rPr>
        <sz val="10"/>
        <rFont val="Arial"/>
        <family val="2"/>
      </rPr>
      <t xml:space="preserve"> in Bayern anzupassen und fortzuschreiben sind.</t>
    </r>
  </si>
  <si>
    <r>
      <t xml:space="preserve">an die Preisentwicklung für </t>
    </r>
    <r>
      <rPr>
        <b/>
        <sz val="10"/>
        <rFont val="Arial"/>
        <family val="2"/>
      </rPr>
      <t>Wohngebäude</t>
    </r>
    <r>
      <rPr>
        <sz val="10"/>
        <rFont val="Arial"/>
        <family val="2"/>
      </rPr>
      <t xml:space="preserve"> in Bayern anzupassen und</t>
    </r>
  </si>
  <si>
    <t>Antragsjahr</t>
  </si>
  <si>
    <t>(für nach dem Landesrecht geförderte stationäre Einrichtungen)</t>
  </si>
  <si>
    <t>laut EDV-Auflistung</t>
  </si>
  <si>
    <t>Summe:</t>
  </si>
  <si>
    <t>lt. Bilanz</t>
  </si>
  <si>
    <t xml:space="preserve">Bitte legen Sie den Versorgungsvertrag nach § 72 Abs. 1 SGB XI sowie die abgeschlossene </t>
  </si>
  <si>
    <t xml:space="preserve">Vergütungsvereinbarung gem. § 85 SGB XI bei, soweit diese noch nicht vorgelegt wurden. </t>
  </si>
  <si>
    <t xml:space="preserve">nach § 82 Abs. 3 SGB XI, §§ 74 ff AVSG i. d. Fassung v. 14.12.2021 </t>
  </si>
  <si>
    <t>Oberbayern</t>
  </si>
  <si>
    <t>zum Stichtag 31.12.2023:</t>
  </si>
  <si>
    <t>Anlagevermögen gemäß Abschnitt 2 zum 31.12.2023: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</si>
</sst>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&quot;DM&quot;_-;\-* #,##0.00\ &quot;DM&quot;_-;_-* &quot;-&quot;??\ &quot;DM&quot;_-;_-@_-"/>
    <numFmt numFmtId="165" formatCode="_-* #,##0.00\ _D_M_-;\-* #,##0.00\ _D_M_-;_-* &quot;-&quot;??\ _D_M_-;_-@_-"/>
    <numFmt numFmtId="166" formatCode="#,##0.0"/>
    <numFmt numFmtId="167" formatCode="0.0"/>
    <numFmt numFmtId="168" formatCode="0.0%"/>
    <numFmt numFmtId="169" formatCode="#,##0\ &quot;€&quot;"/>
  </numFmts>
  <fonts count="2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u/>
      <sz val="11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  <font>
      <sz val="10"/>
      <color theme="6" tint="-0.499984740745262"/>
      <name val="Arial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151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14" fontId="0" fillId="0" borderId="9" xfId="0" applyNumberForma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7" fillId="0" borderId="0" xfId="0" applyFont="1"/>
    <xf numFmtId="0" fontId="0" fillId="0" borderId="17" xfId="0" applyBorder="1"/>
    <xf numFmtId="0" fontId="0" fillId="0" borderId="0" xfId="0" applyAlignment="1">
      <alignment horizontal="right"/>
    </xf>
    <xf numFmtId="0" fontId="0" fillId="0" borderId="4" xfId="0" applyBorder="1" applyAlignment="1">
      <alignment horizontal="right"/>
    </xf>
    <xf numFmtId="3" fontId="0" fillId="0" borderId="4" xfId="0" applyNumberFormat="1" applyBorder="1"/>
    <xf numFmtId="3" fontId="0" fillId="0" borderId="7" xfId="0" applyNumberFormat="1" applyBorder="1"/>
    <xf numFmtId="3" fontId="0" fillId="0" borderId="0" xfId="0" applyNumberFormat="1"/>
    <xf numFmtId="3" fontId="0" fillId="0" borderId="5" xfId="0" applyNumberFormat="1" applyBorder="1"/>
    <xf numFmtId="0" fontId="0" fillId="0" borderId="18" xfId="0" applyBorder="1"/>
    <xf numFmtId="2" fontId="0" fillId="0" borderId="4" xfId="0" applyNumberFormat="1" applyBorder="1"/>
    <xf numFmtId="3" fontId="0" fillId="0" borderId="4" xfId="0" applyNumberFormat="1" applyBorder="1" applyAlignment="1">
      <alignment horizontal="right"/>
    </xf>
    <xf numFmtId="0" fontId="0" fillId="0" borderId="9" xfId="0" applyBorder="1"/>
    <xf numFmtId="167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3" xfId="0" applyFont="1" applyBorder="1"/>
    <xf numFmtId="3" fontId="8" fillId="0" borderId="4" xfId="0" applyNumberFormat="1" applyFont="1" applyBorder="1"/>
    <xf numFmtId="3" fontId="8" fillId="0" borderId="7" xfId="0" applyNumberFormat="1" applyFont="1" applyBorder="1"/>
    <xf numFmtId="3" fontId="8" fillId="0" borderId="5" xfId="0" applyNumberFormat="1" applyFont="1" applyBorder="1"/>
    <xf numFmtId="167" fontId="8" fillId="0" borderId="4" xfId="0" applyNumberFormat="1" applyFont="1" applyBorder="1"/>
    <xf numFmtId="167" fontId="8" fillId="0" borderId="7" xfId="0" applyNumberFormat="1" applyFont="1" applyBorder="1"/>
    <xf numFmtId="3" fontId="8" fillId="0" borderId="10" xfId="0" applyNumberFormat="1" applyFont="1" applyBorder="1"/>
    <xf numFmtId="167" fontId="8" fillId="0" borderId="9" xfId="0" applyNumberFormat="1" applyFont="1" applyBorder="1"/>
    <xf numFmtId="3" fontId="8" fillId="0" borderId="0" xfId="0" applyNumberFormat="1" applyFont="1"/>
    <xf numFmtId="0" fontId="0" fillId="0" borderId="8" xfId="0" quotePrefix="1" applyBorder="1" applyAlignment="1">
      <alignment horizontal="center"/>
    </xf>
    <xf numFmtId="0" fontId="8" fillId="0" borderId="4" xfId="0" applyFont="1" applyBorder="1"/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7" xfId="0" applyFont="1" applyBorder="1"/>
    <xf numFmtId="0" fontId="0" fillId="0" borderId="0" xfId="0" applyBorder="1"/>
    <xf numFmtId="3" fontId="8" fillId="0" borderId="0" xfId="0" applyNumberFormat="1" applyFont="1" applyBorder="1"/>
    <xf numFmtId="0" fontId="0" fillId="0" borderId="4" xfId="0" applyBorder="1" applyAlignment="1">
      <alignment horizontal="left"/>
    </xf>
    <xf numFmtId="0" fontId="0" fillId="0" borderId="7" xfId="0" applyBorder="1" applyAlignment="1">
      <alignment horizontal="left"/>
    </xf>
    <xf numFmtId="3" fontId="0" fillId="0" borderId="4" xfId="1" applyNumberFormat="1" applyFont="1" applyBorder="1"/>
    <xf numFmtId="0" fontId="0" fillId="0" borderId="1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/>
    </xf>
    <xf numFmtId="2" fontId="0" fillId="0" borderId="7" xfId="0" applyNumberFormat="1" applyBorder="1"/>
    <xf numFmtId="0" fontId="0" fillId="0" borderId="20" xfId="0" applyBorder="1"/>
    <xf numFmtId="0" fontId="0" fillId="0" borderId="20" xfId="0" applyBorder="1" applyAlignment="1">
      <alignment horizontal="center"/>
    </xf>
    <xf numFmtId="0" fontId="0" fillId="0" borderId="20" xfId="0" applyBorder="1" applyAlignment="1">
      <alignment horizontal="left"/>
    </xf>
    <xf numFmtId="2" fontId="0" fillId="0" borderId="20" xfId="0" applyNumberFormat="1" applyBorder="1"/>
    <xf numFmtId="3" fontId="8" fillId="0" borderId="20" xfId="0" applyNumberFormat="1" applyFont="1" applyBorder="1"/>
    <xf numFmtId="3" fontId="0" fillId="0" borderId="3" xfId="0" applyNumberFormat="1" applyBorder="1"/>
    <xf numFmtId="3" fontId="0" fillId="0" borderId="12" xfId="0" applyNumberFormat="1" applyBorder="1"/>
    <xf numFmtId="0" fontId="9" fillId="0" borderId="0" xfId="0" applyFont="1"/>
    <xf numFmtId="3" fontId="9" fillId="0" borderId="0" xfId="0" applyNumberFormat="1" applyFont="1"/>
    <xf numFmtId="3" fontId="0" fillId="0" borderId="2" xfId="0" quotePrefix="1" applyNumberFormat="1" applyBorder="1" applyAlignment="1">
      <alignment horizontal="right"/>
    </xf>
    <xf numFmtId="3" fontId="0" fillId="0" borderId="21" xfId="0" quotePrefix="1" applyNumberFormat="1" applyBorder="1" applyAlignment="1">
      <alignment horizontal="right"/>
    </xf>
    <xf numFmtId="0" fontId="0" fillId="0" borderId="22" xfId="0" quotePrefix="1" applyBorder="1" applyAlignment="1">
      <alignment horizontal="right"/>
    </xf>
    <xf numFmtId="0" fontId="0" fillId="0" borderId="23" xfId="0" quotePrefix="1" applyBorder="1" applyAlignment="1">
      <alignment horizontal="right"/>
    </xf>
    <xf numFmtId="0" fontId="8" fillId="0" borderId="22" xfId="0" quotePrefix="1" applyFont="1" applyBorder="1" applyAlignment="1">
      <alignment horizontal="right"/>
    </xf>
    <xf numFmtId="4" fontId="8" fillId="0" borderId="22" xfId="0" quotePrefix="1" applyNumberFormat="1" applyFont="1" applyBorder="1" applyAlignment="1">
      <alignment horizontal="right"/>
    </xf>
    <xf numFmtId="0" fontId="0" fillId="0" borderId="18" xfId="0" applyBorder="1" applyAlignment="1">
      <alignment horizontal="center"/>
    </xf>
    <xf numFmtId="0" fontId="0" fillId="0" borderId="18" xfId="0" applyBorder="1" applyAlignment="1">
      <alignment horizontal="left"/>
    </xf>
    <xf numFmtId="3" fontId="8" fillId="0" borderId="18" xfId="0" applyNumberFormat="1" applyFont="1" applyBorder="1"/>
    <xf numFmtId="0" fontId="0" fillId="0" borderId="24" xfId="0" applyBorder="1"/>
    <xf numFmtId="3" fontId="8" fillId="0" borderId="24" xfId="0" applyNumberFormat="1" applyFont="1" applyBorder="1"/>
    <xf numFmtId="0" fontId="0" fillId="0" borderId="25" xfId="0" applyBorder="1"/>
    <xf numFmtId="0" fontId="0" fillId="0" borderId="26" xfId="0" applyBorder="1" applyAlignment="1">
      <alignment horizontal="center"/>
    </xf>
    <xf numFmtId="0" fontId="0" fillId="0" borderId="27" xfId="0" applyBorder="1"/>
    <xf numFmtId="3" fontId="8" fillId="0" borderId="25" xfId="0" applyNumberFormat="1" applyFont="1" applyBorder="1"/>
    <xf numFmtId="3" fontId="0" fillId="0" borderId="20" xfId="0" applyNumberFormat="1" applyBorder="1" applyAlignment="1">
      <alignment horizontal="left"/>
    </xf>
    <xf numFmtId="3" fontId="0" fillId="0" borderId="20" xfId="0" applyNumberFormat="1" applyBorder="1" applyAlignment="1">
      <alignment horizontal="center"/>
    </xf>
    <xf numFmtId="3" fontId="0" fillId="0" borderId="20" xfId="0" applyNumberFormat="1" applyBorder="1"/>
    <xf numFmtId="2" fontId="8" fillId="0" borderId="0" xfId="0" applyNumberFormat="1" applyFont="1"/>
    <xf numFmtId="10" fontId="8" fillId="0" borderId="20" xfId="0" applyNumberFormat="1" applyFont="1" applyBorder="1" applyAlignment="1">
      <alignment horizontal="center"/>
    </xf>
    <xf numFmtId="0" fontId="4" fillId="0" borderId="0" xfId="0" quotePrefix="1" applyFont="1"/>
    <xf numFmtId="0" fontId="10" fillId="0" borderId="0" xfId="0" applyFont="1"/>
    <xf numFmtId="1" fontId="0" fillId="0" borderId="8" xfId="0" quotePrefix="1" applyNumberFormat="1" applyBorder="1" applyAlignment="1">
      <alignment horizontal="center"/>
    </xf>
    <xf numFmtId="166" fontId="8" fillId="0" borderId="4" xfId="0" applyNumberFormat="1" applyFont="1" applyBorder="1" applyAlignment="1">
      <alignment horizontal="center"/>
    </xf>
    <xf numFmtId="2" fontId="0" fillId="0" borderId="0" xfId="2" applyNumberFormat="1" applyFont="1"/>
    <xf numFmtId="168" fontId="2" fillId="0" borderId="9" xfId="0" applyNumberFormat="1" applyFont="1" applyBorder="1" applyAlignment="1">
      <alignment horizontal="center"/>
    </xf>
    <xf numFmtId="0" fontId="0" fillId="0" borderId="0" xfId="0"/>
    <xf numFmtId="0" fontId="0" fillId="0" borderId="0" xfId="0"/>
    <xf numFmtId="3" fontId="8" fillId="0" borderId="4" xfId="0" applyNumberFormat="1" applyFont="1" applyBorder="1"/>
    <xf numFmtId="167" fontId="8" fillId="0" borderId="4" xfId="0" applyNumberFormat="1" applyFont="1" applyBorder="1" applyAlignment="1">
      <alignment horizontal="center"/>
    </xf>
    <xf numFmtId="0" fontId="0" fillId="0" borderId="0" xfId="0"/>
    <xf numFmtId="0" fontId="7" fillId="0" borderId="0" xfId="0" applyFont="1"/>
    <xf numFmtId="10" fontId="15" fillId="0" borderId="0" xfId="0" applyNumberFormat="1" applyFont="1" applyAlignment="1">
      <alignment horizontal="left"/>
    </xf>
    <xf numFmtId="10" fontId="2" fillId="0" borderId="0" xfId="0" applyNumberFormat="1" applyFont="1" applyAlignment="1">
      <alignment horizontal="right"/>
    </xf>
    <xf numFmtId="10" fontId="0" fillId="0" borderId="0" xfId="0" applyNumberFormat="1"/>
    <xf numFmtId="10" fontId="2" fillId="0" borderId="0" xfId="0" applyNumberFormat="1" applyFont="1" applyFill="1"/>
    <xf numFmtId="10" fontId="0" fillId="0" borderId="0" xfId="0" applyNumberFormat="1" applyAlignment="1">
      <alignment horizontal="right"/>
    </xf>
    <xf numFmtId="0" fontId="7" fillId="0" borderId="0" xfId="0" applyFont="1" applyAlignment="1">
      <alignment horizontal="left"/>
    </xf>
    <xf numFmtId="3" fontId="0" fillId="0" borderId="12" xfId="0" quotePrefix="1" applyNumberFormat="1" applyBorder="1" applyAlignment="1">
      <alignment horizontal="right"/>
    </xf>
    <xf numFmtId="0" fontId="1" fillId="0" borderId="0" xfId="0" applyFont="1"/>
    <xf numFmtId="0" fontId="1" fillId="0" borderId="9" xfId="0" applyFont="1" applyBorder="1" applyAlignment="1">
      <alignment horizontal="center"/>
    </xf>
    <xf numFmtId="0" fontId="2" fillId="0" borderId="0" xfId="0" applyFont="1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0" xfId="0" quotePrefix="1" applyFont="1" applyBorder="1" applyAlignment="1">
      <alignment horizontal="center"/>
    </xf>
    <xf numFmtId="3" fontId="7" fillId="0" borderId="0" xfId="0" applyNumberFormat="1" applyFont="1" applyBorder="1"/>
    <xf numFmtId="167" fontId="7" fillId="0" borderId="0" xfId="0" quotePrefix="1" applyNumberFormat="1" applyFont="1" applyBorder="1" applyAlignment="1">
      <alignment horizontal="center"/>
    </xf>
    <xf numFmtId="4" fontId="0" fillId="0" borderId="0" xfId="0" applyNumberFormat="1"/>
    <xf numFmtId="0" fontId="2" fillId="0" borderId="0" xfId="0" applyFont="1" applyAlignment="1">
      <alignment horizontal="right"/>
    </xf>
    <xf numFmtId="0" fontId="1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0" fontId="2" fillId="0" borderId="0" xfId="0" applyNumberFormat="1" applyFont="1"/>
    <xf numFmtId="169" fontId="8" fillId="0" borderId="0" xfId="0" applyNumberFormat="1" applyFont="1"/>
    <xf numFmtId="0" fontId="1" fillId="0" borderId="8" xfId="0" quotePrefix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0" fontId="18" fillId="0" borderId="0" xfId="0" applyNumberFormat="1" applyFont="1" applyAlignment="1">
      <alignment horizontal="left"/>
    </xf>
    <xf numFmtId="0" fontId="18" fillId="0" borderId="0" xfId="0" applyFont="1"/>
    <xf numFmtId="0" fontId="1" fillId="0" borderId="14" xfId="0" applyFont="1" applyBorder="1" applyAlignment="1">
      <alignment horizontal="center"/>
    </xf>
    <xf numFmtId="0" fontId="1" fillId="0" borderId="7" xfId="0" applyFont="1" applyBorder="1"/>
    <xf numFmtId="0" fontId="7" fillId="0" borderId="7" xfId="0" quotePrefix="1" applyFont="1" applyBorder="1" applyAlignment="1">
      <alignment horizontal="center"/>
    </xf>
    <xf numFmtId="3" fontId="7" fillId="0" borderId="7" xfId="0" applyNumberFormat="1" applyFont="1" applyBorder="1"/>
    <xf numFmtId="167" fontId="7" fillId="0" borderId="7" xfId="0" quotePrefix="1" applyNumberFormat="1" applyFont="1" applyBorder="1" applyAlignment="1">
      <alignment horizontal="center"/>
    </xf>
    <xf numFmtId="0" fontId="7" fillId="0" borderId="12" xfId="0" quotePrefix="1" applyFont="1" applyBorder="1" applyAlignment="1">
      <alignment horizontal="center"/>
    </xf>
    <xf numFmtId="0" fontId="0" fillId="0" borderId="29" xfId="0" applyBorder="1" applyAlignment="1">
      <alignment horizontal="center"/>
    </xf>
    <xf numFmtId="3" fontId="17" fillId="0" borderId="4" xfId="0" applyNumberFormat="1" applyFont="1" applyBorder="1"/>
    <xf numFmtId="3" fontId="17" fillId="0" borderId="2" xfId="0" applyNumberFormat="1" applyFont="1" applyBorder="1"/>
    <xf numFmtId="3" fontId="17" fillId="0" borderId="28" xfId="0" applyNumberFormat="1" applyFont="1" applyBorder="1"/>
    <xf numFmtId="0" fontId="2" fillId="0" borderId="6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7" fillId="0" borderId="14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30" xfId="0" applyFont="1" applyBorder="1"/>
    <xf numFmtId="169" fontId="17" fillId="0" borderId="0" xfId="0" applyNumberFormat="1" applyFont="1"/>
    <xf numFmtId="3" fontId="8" fillId="0" borderId="31" xfId="0" quotePrefix="1" applyNumberFormat="1" applyFont="1" applyBorder="1" applyAlignment="1">
      <alignment horizontal="right"/>
    </xf>
    <xf numFmtId="3" fontId="19" fillId="0" borderId="32" xfId="0" applyNumberFormat="1" applyFont="1" applyBorder="1" applyAlignment="1">
      <alignment vertical="center"/>
    </xf>
    <xf numFmtId="0" fontId="19" fillId="0" borderId="32" xfId="0" applyFont="1" applyBorder="1" applyAlignment="1">
      <alignment vertical="center"/>
    </xf>
    <xf numFmtId="4" fontId="19" fillId="0" borderId="33" xfId="0" applyNumberFormat="1" applyFont="1" applyBorder="1" applyAlignment="1">
      <alignment vertical="center"/>
    </xf>
  </cellXfs>
  <cellStyles count="6">
    <cellStyle name="Komma" xfId="1" builtinId="3"/>
    <cellStyle name="Komma 2" xfId="4"/>
    <cellStyle name="Standard" xfId="0" builtinId="0"/>
    <cellStyle name="Standard 2" xfId="3"/>
    <cellStyle name="Währung" xfId="2" builtinId="4"/>
    <cellStyle name="Währung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838"/>
  <sheetViews>
    <sheetView tabSelected="1" showWhiteSpace="0" zoomScale="99" zoomScaleNormal="99" workbookViewId="0">
      <selection activeCell="E17" sqref="E17"/>
    </sheetView>
  </sheetViews>
  <sheetFormatPr baseColWidth="10" defaultRowHeight="13.2" x14ac:dyDescent="0.25"/>
  <cols>
    <col min="3" max="3" width="11.5546875" customWidth="1"/>
    <col min="4" max="5" width="25.5546875" customWidth="1"/>
  </cols>
  <sheetData>
    <row r="1" spans="1:5" ht="13.8" x14ac:dyDescent="0.25">
      <c r="A1" s="8"/>
      <c r="B1" s="8"/>
      <c r="C1" s="7"/>
      <c r="E1" s="8"/>
    </row>
    <row r="2" spans="1:5" ht="13.8" x14ac:dyDescent="0.25">
      <c r="A2" s="8"/>
      <c r="B2" s="8"/>
      <c r="C2" s="7"/>
      <c r="D2" s="8" t="s">
        <v>81</v>
      </c>
      <c r="E2" s="8"/>
    </row>
    <row r="3" spans="1:5" ht="13.8" x14ac:dyDescent="0.25">
      <c r="A3" s="8" t="s">
        <v>82</v>
      </c>
      <c r="B3" s="8"/>
      <c r="C3" s="8"/>
      <c r="D3" s="7"/>
      <c r="E3" s="7"/>
    </row>
    <row r="4" spans="1:5" ht="13.8" x14ac:dyDescent="0.25">
      <c r="A4" s="141" t="s">
        <v>149</v>
      </c>
      <c r="B4" s="141"/>
      <c r="C4" s="141"/>
      <c r="D4" s="141"/>
      <c r="E4" s="142"/>
    </row>
    <row r="5" spans="1:5" ht="13.8" x14ac:dyDescent="0.25">
      <c r="A5" s="11"/>
      <c r="B5" s="7" t="s">
        <v>143</v>
      </c>
      <c r="C5" s="92"/>
    </row>
    <row r="6" spans="1:5" ht="13.8" x14ac:dyDescent="0.25">
      <c r="A6" s="11"/>
      <c r="B6" s="8"/>
      <c r="C6" s="8"/>
    </row>
    <row r="9" spans="1:5" ht="17.100000000000001" customHeight="1" x14ac:dyDescent="0.25">
      <c r="A9" t="s">
        <v>0</v>
      </c>
      <c r="D9" s="3"/>
      <c r="E9" s="4"/>
    </row>
    <row r="10" spans="1:5" ht="17.100000000000001" customHeight="1" x14ac:dyDescent="0.25">
      <c r="A10" t="s">
        <v>2</v>
      </c>
      <c r="D10" s="3"/>
      <c r="E10" s="4"/>
    </row>
    <row r="11" spans="1:5" ht="17.100000000000001" customHeight="1" x14ac:dyDescent="0.25">
      <c r="A11" t="s">
        <v>3</v>
      </c>
      <c r="D11" s="3" t="s">
        <v>150</v>
      </c>
      <c r="E11" s="4"/>
    </row>
    <row r="12" spans="1:5" ht="17.100000000000001" customHeight="1" x14ac:dyDescent="0.25">
      <c r="A12" t="s">
        <v>4</v>
      </c>
      <c r="D12" s="3"/>
      <c r="E12" s="4"/>
    </row>
    <row r="13" spans="1:5" ht="17.100000000000001" customHeight="1" x14ac:dyDescent="0.25">
      <c r="A13" t="s">
        <v>1</v>
      </c>
      <c r="D13" s="5" t="s">
        <v>90</v>
      </c>
      <c r="E13" s="4" t="s">
        <v>91</v>
      </c>
    </row>
    <row r="15" spans="1:5" x14ac:dyDescent="0.25">
      <c r="A15" t="s">
        <v>61</v>
      </c>
    </row>
    <row r="16" spans="1:5" ht="13.8" thickBot="1" x14ac:dyDescent="0.3"/>
    <row r="17" spans="1:5" ht="17.100000000000001" customHeight="1" thickBot="1" x14ac:dyDescent="0.3">
      <c r="A17" s="111" t="s">
        <v>142</v>
      </c>
      <c r="B17" s="1">
        <v>2024</v>
      </c>
      <c r="D17" s="6" t="s">
        <v>85</v>
      </c>
      <c r="E17" s="140">
        <f>B17</f>
        <v>2024</v>
      </c>
    </row>
    <row r="18" spans="1:5" ht="17.100000000000001" customHeight="1" x14ac:dyDescent="0.25">
      <c r="A18" t="s">
        <v>5</v>
      </c>
      <c r="D18" s="75"/>
      <c r="E18" s="2"/>
    </row>
    <row r="19" spans="1:5" ht="17.100000000000001" customHeight="1" x14ac:dyDescent="0.25">
      <c r="A19" t="s">
        <v>6</v>
      </c>
      <c r="D19" s="74"/>
      <c r="E19" s="68"/>
    </row>
    <row r="20" spans="1:5" ht="17.100000000000001" customHeight="1" x14ac:dyDescent="0.25">
      <c r="A20" t="s">
        <v>7</v>
      </c>
      <c r="D20" s="76">
        <f>SUM(D18:D19)</f>
        <v>0</v>
      </c>
      <c r="E20" s="39">
        <v>0</v>
      </c>
    </row>
    <row r="21" spans="1:5" x14ac:dyDescent="0.25">
      <c r="D21" s="9"/>
    </row>
    <row r="22" spans="1:5" x14ac:dyDescent="0.25">
      <c r="D22" s="9"/>
    </row>
    <row r="23" spans="1:5" x14ac:dyDescent="0.25">
      <c r="D23" s="9"/>
    </row>
    <row r="24" spans="1:5" x14ac:dyDescent="0.25">
      <c r="A24" s="1" t="s">
        <v>86</v>
      </c>
      <c r="D24" s="9"/>
    </row>
    <row r="25" spans="1:5" x14ac:dyDescent="0.25">
      <c r="D25" s="9"/>
    </row>
    <row r="26" spans="1:5" ht="17.100000000000001" customHeight="1" x14ac:dyDescent="0.25">
      <c r="A26" t="s">
        <v>78</v>
      </c>
      <c r="D26" s="77" t="e">
        <f>+D$41/D$20/347</f>
        <v>#DIV/0!</v>
      </c>
      <c r="E26" s="77" t="e">
        <f>+E$41/E$20/347</f>
        <v>#DIV/0!</v>
      </c>
    </row>
    <row r="27" spans="1:5" ht="17.100000000000001" customHeight="1" x14ac:dyDescent="0.25">
      <c r="A27" t="s">
        <v>79</v>
      </c>
      <c r="D27" s="77" t="e">
        <f>+D$41/D$20/274</f>
        <v>#DIV/0!</v>
      </c>
      <c r="E27" s="77" t="e">
        <f>+E$41/E$20/274</f>
        <v>#DIV/0!</v>
      </c>
    </row>
    <row r="28" spans="1:5" ht="17.100000000000001" customHeight="1" x14ac:dyDescent="0.25">
      <c r="A28" t="s">
        <v>80</v>
      </c>
      <c r="D28" s="77" t="e">
        <f>+D$41/D$20/219</f>
        <v>#DIV/0!</v>
      </c>
      <c r="E28" s="77" t="e">
        <f>+E$41/E$20/219</f>
        <v>#DIV/0!</v>
      </c>
    </row>
    <row r="29" spans="1:5" x14ac:dyDescent="0.25">
      <c r="D29" s="9"/>
    </row>
    <row r="30" spans="1:5" x14ac:dyDescent="0.25">
      <c r="D30" s="9"/>
    </row>
    <row r="31" spans="1:5" x14ac:dyDescent="0.25">
      <c r="D31" s="9"/>
    </row>
    <row r="32" spans="1:5" x14ac:dyDescent="0.25">
      <c r="D32" s="9"/>
    </row>
    <row r="33" spans="1:5" x14ac:dyDescent="0.25">
      <c r="A33" s="1" t="s">
        <v>87</v>
      </c>
      <c r="D33" s="9"/>
    </row>
    <row r="34" spans="1:5" x14ac:dyDescent="0.25">
      <c r="D34" s="9"/>
    </row>
    <row r="35" spans="1:5" ht="17.100000000000001" customHeight="1" x14ac:dyDescent="0.25">
      <c r="A35" t="s">
        <v>8</v>
      </c>
      <c r="D35" s="72"/>
      <c r="E35" s="148" t="e">
        <f>AfA!N32</f>
        <v>#DIV/0!</v>
      </c>
    </row>
    <row r="36" spans="1:5" ht="17.100000000000001" customHeight="1" x14ac:dyDescent="0.25">
      <c r="A36" t="s">
        <v>9</v>
      </c>
      <c r="D36" s="72"/>
      <c r="E36" s="148">
        <f>FK!L37</f>
        <v>0</v>
      </c>
    </row>
    <row r="37" spans="1:5" ht="17.100000000000001" customHeight="1" x14ac:dyDescent="0.25">
      <c r="A37" t="s">
        <v>10</v>
      </c>
      <c r="D37" s="72"/>
      <c r="E37" s="148" t="e">
        <f>EK!F23</f>
        <v>#DIV/0!</v>
      </c>
    </row>
    <row r="38" spans="1:5" ht="17.100000000000001" customHeight="1" x14ac:dyDescent="0.25">
      <c r="A38" s="111" t="s">
        <v>97</v>
      </c>
      <c r="D38" s="72"/>
      <c r="E38" s="148">
        <f>'Instandhaltung Gebäude'!G40</f>
        <v>0</v>
      </c>
    </row>
    <row r="39" spans="1:5" s="102" customFormat="1" ht="17.100000000000001" customHeight="1" x14ac:dyDescent="0.25">
      <c r="A39" s="111" t="s">
        <v>98</v>
      </c>
      <c r="D39" s="110"/>
      <c r="E39" s="149" t="e">
        <f>'Instandhaltung sonst. AG'!G27</f>
        <v>#DIV/0!</v>
      </c>
    </row>
    <row r="40" spans="1:5" ht="17.100000000000001" customHeight="1" thickBot="1" x14ac:dyDescent="0.3">
      <c r="A40" s="111" t="s">
        <v>99</v>
      </c>
      <c r="D40" s="73"/>
      <c r="E40" s="150">
        <f>'Miete, Pacht'!F8</f>
        <v>0</v>
      </c>
    </row>
    <row r="41" spans="1:5" ht="17.100000000000001" customHeight="1" thickBot="1" x14ac:dyDescent="0.3">
      <c r="A41" s="1" t="s">
        <v>112</v>
      </c>
      <c r="D41" s="147">
        <f>SUM(D35:D40)</f>
        <v>0</v>
      </c>
      <c r="E41" s="42" t="e">
        <f>SUM(E35:E40)</f>
        <v>#DIV/0!</v>
      </c>
    </row>
    <row r="44" spans="1:5" x14ac:dyDescent="0.25">
      <c r="A44" s="111" t="s">
        <v>102</v>
      </c>
    </row>
    <row r="45" spans="1:5" x14ac:dyDescent="0.25">
      <c r="A45" s="111" t="s">
        <v>101</v>
      </c>
    </row>
    <row r="46" spans="1:5" x14ac:dyDescent="0.25">
      <c r="A46" s="111" t="s">
        <v>100</v>
      </c>
    </row>
    <row r="47" spans="1:5" s="102" customFormat="1" x14ac:dyDescent="0.25">
      <c r="A47" s="111"/>
    </row>
    <row r="48" spans="1:5" x14ac:dyDescent="0.25">
      <c r="A48" s="111" t="s">
        <v>147</v>
      </c>
      <c r="B48" s="102"/>
      <c r="C48" s="102"/>
      <c r="D48" s="102"/>
      <c r="E48" s="102"/>
    </row>
    <row r="49" spans="1:5" x14ac:dyDescent="0.25">
      <c r="A49" s="111" t="s">
        <v>148</v>
      </c>
      <c r="B49" s="102"/>
      <c r="C49" s="102"/>
      <c r="D49" s="102"/>
      <c r="E49" s="102"/>
    </row>
    <row r="51" spans="1:5" x14ac:dyDescent="0.25">
      <c r="D51" s="93" t="s">
        <v>83</v>
      </c>
    </row>
    <row r="52" spans="1:5" x14ac:dyDescent="0.25">
      <c r="A52" s="1"/>
    </row>
    <row r="53" spans="1:5" x14ac:dyDescent="0.25">
      <c r="A53" s="1"/>
      <c r="D53" s="23"/>
      <c r="E53" s="23"/>
    </row>
    <row r="54" spans="1:5" x14ac:dyDescent="0.25">
      <c r="A54" s="1"/>
      <c r="D54" s="23"/>
      <c r="E54" s="23"/>
    </row>
    <row r="55" spans="1:5" x14ac:dyDescent="0.25">
      <c r="A55" s="1"/>
      <c r="D55" s="93" t="s">
        <v>84</v>
      </c>
    </row>
    <row r="838" spans="3:3" x14ac:dyDescent="0.25">
      <c r="C838" t="s">
        <v>56</v>
      </c>
    </row>
  </sheetData>
  <phoneticPr fontId="11" type="noConversion"/>
  <pageMargins left="0.94488188976377963" right="0.39370078740157483" top="0.59055118110236227" bottom="0.55118110236220474" header="0.51181102362204722" footer="0.51181102362204722"/>
  <pageSetup paperSize="9" orientation="portrait" verticalDpi="36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5"/>
  <sheetViews>
    <sheetView topLeftCell="G1" workbookViewId="0">
      <selection activeCell="I9" sqref="I9"/>
    </sheetView>
  </sheetViews>
  <sheetFormatPr baseColWidth="10" defaultRowHeight="13.2" x14ac:dyDescent="0.25"/>
  <cols>
    <col min="1" max="1" width="2.88671875" customWidth="1"/>
    <col min="2" max="2" width="21.5546875" customWidth="1"/>
    <col min="3" max="3" width="6.44140625" customWidth="1"/>
    <col min="4" max="4" width="4.5546875" customWidth="1"/>
    <col min="5" max="7" width="10.5546875" customWidth="1"/>
    <col min="8" max="8" width="7.33203125" bestFit="1" customWidth="1"/>
    <col min="9" max="12" width="10.5546875" customWidth="1"/>
    <col min="13" max="13" width="6.44140625" customWidth="1"/>
    <col min="14" max="15" width="10.5546875" customWidth="1"/>
  </cols>
  <sheetData>
    <row r="1" spans="1:16" ht="17.399999999999999" x14ac:dyDescent="0.3">
      <c r="A1" s="11" t="s">
        <v>104</v>
      </c>
      <c r="N1" s="10"/>
    </row>
    <row r="2" spans="1:16" s="7" customFormat="1" ht="17.399999999999999" customHeight="1" x14ac:dyDescent="0.25">
      <c r="A2" s="11" t="s">
        <v>105</v>
      </c>
    </row>
    <row r="3" spans="1:16" ht="13.8" x14ac:dyDescent="0.25">
      <c r="B3" s="11"/>
    </row>
    <row r="4" spans="1:16" ht="13.8" x14ac:dyDescent="0.25">
      <c r="B4" s="8"/>
    </row>
    <row r="5" spans="1:16" x14ac:dyDescent="0.25">
      <c r="A5" s="1" t="s">
        <v>103</v>
      </c>
    </row>
    <row r="7" spans="1:16" x14ac:dyDescent="0.25">
      <c r="A7" s="13"/>
      <c r="B7" s="12"/>
      <c r="C7" s="12"/>
      <c r="D7" s="13" t="s">
        <v>60</v>
      </c>
      <c r="E7" s="13" t="s">
        <v>49</v>
      </c>
      <c r="F7" s="12"/>
      <c r="G7" s="12"/>
      <c r="H7" s="12"/>
      <c r="I7" s="13" t="s">
        <v>19</v>
      </c>
      <c r="J7" s="13" t="s">
        <v>13</v>
      </c>
      <c r="K7" s="13" t="s">
        <v>13</v>
      </c>
      <c r="L7" s="13" t="s">
        <v>13</v>
      </c>
      <c r="M7" s="13"/>
      <c r="N7" s="13" t="s">
        <v>13</v>
      </c>
      <c r="O7" s="13" t="s">
        <v>13</v>
      </c>
    </row>
    <row r="8" spans="1:16" x14ac:dyDescent="0.25">
      <c r="A8" s="14"/>
      <c r="B8" s="14"/>
      <c r="C8" s="14"/>
      <c r="D8" s="14" t="s">
        <v>21</v>
      </c>
      <c r="E8" s="14" t="s">
        <v>20</v>
      </c>
      <c r="F8" s="14" t="s">
        <v>16</v>
      </c>
      <c r="G8" s="14" t="s">
        <v>16</v>
      </c>
      <c r="H8" s="14" t="s">
        <v>17</v>
      </c>
      <c r="I8" s="127" t="s">
        <v>146</v>
      </c>
      <c r="J8" s="14" t="s">
        <v>19</v>
      </c>
      <c r="K8" s="14" t="s">
        <v>23</v>
      </c>
      <c r="L8" s="14" t="s">
        <v>19</v>
      </c>
      <c r="M8" s="14" t="s">
        <v>21</v>
      </c>
      <c r="N8" s="14" t="s">
        <v>23</v>
      </c>
      <c r="O8" s="14" t="s">
        <v>19</v>
      </c>
      <c r="P8" s="9"/>
    </row>
    <row r="9" spans="1:16" x14ac:dyDescent="0.25">
      <c r="A9" s="14"/>
      <c r="B9" s="14" t="s">
        <v>25</v>
      </c>
      <c r="C9" s="14" t="s">
        <v>24</v>
      </c>
      <c r="D9" s="14" t="s">
        <v>22</v>
      </c>
      <c r="E9" s="14" t="s">
        <v>15</v>
      </c>
      <c r="F9" s="14" t="s">
        <v>12</v>
      </c>
      <c r="G9" s="14" t="s">
        <v>13</v>
      </c>
      <c r="H9" s="14" t="s">
        <v>18</v>
      </c>
      <c r="I9" s="15">
        <v>44561</v>
      </c>
      <c r="J9" s="15">
        <v>44561</v>
      </c>
      <c r="K9" s="14">
        <v>2022</v>
      </c>
      <c r="L9" s="15">
        <v>44926</v>
      </c>
      <c r="M9" s="14" t="s">
        <v>22</v>
      </c>
      <c r="N9" s="14">
        <v>2023</v>
      </c>
      <c r="O9" s="15">
        <v>45291</v>
      </c>
      <c r="P9" s="9"/>
    </row>
    <row r="10" spans="1:16" x14ac:dyDescent="0.25">
      <c r="A10" s="16"/>
      <c r="B10" s="16" t="s">
        <v>26</v>
      </c>
      <c r="C10" s="16" t="s">
        <v>11</v>
      </c>
      <c r="D10" s="16" t="s">
        <v>14</v>
      </c>
      <c r="E10" s="16" t="s">
        <v>88</v>
      </c>
      <c r="F10" s="16" t="s">
        <v>88</v>
      </c>
      <c r="G10" s="16" t="s">
        <v>88</v>
      </c>
      <c r="H10" s="16" t="s">
        <v>14</v>
      </c>
      <c r="I10" s="17" t="s">
        <v>88</v>
      </c>
      <c r="J10" s="17" t="s">
        <v>88</v>
      </c>
      <c r="K10" s="16" t="s">
        <v>88</v>
      </c>
      <c r="L10" s="17" t="s">
        <v>88</v>
      </c>
      <c r="M10" s="97">
        <v>2.5000000000000001E-2</v>
      </c>
      <c r="N10" s="16" t="s">
        <v>88</v>
      </c>
      <c r="O10" s="17" t="s">
        <v>88</v>
      </c>
      <c r="P10" s="9"/>
    </row>
    <row r="11" spans="1:16" ht="17.100000000000001" customHeight="1" x14ac:dyDescent="0.25">
      <c r="A11" s="5">
        <v>1</v>
      </c>
      <c r="B11" s="5"/>
      <c r="C11" s="38"/>
      <c r="D11" s="38">
        <v>2.5</v>
      </c>
      <c r="E11" s="29"/>
      <c r="F11" s="29"/>
      <c r="G11" s="40">
        <f t="shared" ref="G11:G17" si="0">E11-F11</f>
        <v>0</v>
      </c>
      <c r="H11" s="43" t="e">
        <f t="shared" ref="H11:H17" si="1">G11*100/E11</f>
        <v>#DIV/0!</v>
      </c>
      <c r="I11" s="29"/>
      <c r="J11" s="100" t="e">
        <f t="shared" ref="J11:J17" si="2">I11*H11/100</f>
        <v>#DIV/0!</v>
      </c>
      <c r="K11" s="40"/>
      <c r="L11" s="40" t="e">
        <f t="shared" ref="L11:L17" si="3">J11-K11</f>
        <v>#DIV/0!</v>
      </c>
      <c r="M11" s="95">
        <v>2.5</v>
      </c>
      <c r="N11" s="40">
        <f>G11*M11/100</f>
        <v>0</v>
      </c>
      <c r="O11" s="40" t="e">
        <f t="shared" ref="O11:O17" si="4">L11-N11</f>
        <v>#DIV/0!</v>
      </c>
    </row>
    <row r="12" spans="1:16" ht="17.100000000000001" customHeight="1" x14ac:dyDescent="0.25">
      <c r="A12" s="5">
        <v>2</v>
      </c>
      <c r="B12" s="5"/>
      <c r="C12" s="38"/>
      <c r="D12" s="38">
        <v>2.5</v>
      </c>
      <c r="E12" s="29"/>
      <c r="F12" s="29"/>
      <c r="G12" s="40">
        <f t="shared" si="0"/>
        <v>0</v>
      </c>
      <c r="H12" s="43" t="e">
        <f t="shared" si="1"/>
        <v>#DIV/0!</v>
      </c>
      <c r="I12" s="29"/>
      <c r="J12" s="40" t="e">
        <f t="shared" si="2"/>
        <v>#DIV/0!</v>
      </c>
      <c r="K12" s="40">
        <f t="shared" ref="K12:K17" si="5">G12*D12/100</f>
        <v>0</v>
      </c>
      <c r="L12" s="40" t="e">
        <f t="shared" si="3"/>
        <v>#DIV/0!</v>
      </c>
      <c r="M12" s="95">
        <v>2.5</v>
      </c>
      <c r="N12" s="40">
        <f t="shared" ref="N12:N17" si="6">G12*M12/100</f>
        <v>0</v>
      </c>
      <c r="O12" s="100" t="e">
        <f t="shared" si="4"/>
        <v>#DIV/0!</v>
      </c>
    </row>
    <row r="13" spans="1:16" ht="17.100000000000001" customHeight="1" x14ac:dyDescent="0.25">
      <c r="A13" s="5">
        <v>3</v>
      </c>
      <c r="B13" s="5"/>
      <c r="C13" s="38"/>
      <c r="D13" s="38">
        <v>2.5</v>
      </c>
      <c r="E13" s="29"/>
      <c r="F13" s="29"/>
      <c r="G13" s="40">
        <f>E13-F13</f>
        <v>0</v>
      </c>
      <c r="H13" s="43" t="e">
        <f>G13*100/E13</f>
        <v>#DIV/0!</v>
      </c>
      <c r="I13" s="29"/>
      <c r="J13" s="40" t="e">
        <f>I13*H13/100</f>
        <v>#DIV/0!</v>
      </c>
      <c r="K13" s="40">
        <f>G13*D13/100</f>
        <v>0</v>
      </c>
      <c r="L13" s="40" t="e">
        <f>J13-K13</f>
        <v>#DIV/0!</v>
      </c>
      <c r="M13" s="95">
        <v>2.5</v>
      </c>
      <c r="N13" s="40">
        <f>G13*M13/100</f>
        <v>0</v>
      </c>
      <c r="O13" s="100" t="e">
        <f t="shared" si="4"/>
        <v>#DIV/0!</v>
      </c>
    </row>
    <row r="14" spans="1:16" ht="17.100000000000001" customHeight="1" x14ac:dyDescent="0.25">
      <c r="A14" s="5">
        <v>4</v>
      </c>
      <c r="B14" s="5"/>
      <c r="C14" s="38"/>
      <c r="D14" s="38">
        <v>2.5</v>
      </c>
      <c r="E14" s="29"/>
      <c r="F14" s="29"/>
      <c r="G14" s="40">
        <f t="shared" si="0"/>
        <v>0</v>
      </c>
      <c r="H14" s="43" t="e">
        <f t="shared" si="1"/>
        <v>#DIV/0!</v>
      </c>
      <c r="I14" s="29"/>
      <c r="J14" s="40" t="e">
        <f t="shared" si="2"/>
        <v>#DIV/0!</v>
      </c>
      <c r="K14" s="40">
        <f t="shared" si="5"/>
        <v>0</v>
      </c>
      <c r="L14" s="40" t="e">
        <f t="shared" si="3"/>
        <v>#DIV/0!</v>
      </c>
      <c r="M14" s="95">
        <v>2.5</v>
      </c>
      <c r="N14" s="40">
        <f t="shared" si="6"/>
        <v>0</v>
      </c>
      <c r="O14" s="100" t="e">
        <f t="shared" si="4"/>
        <v>#DIV/0!</v>
      </c>
    </row>
    <row r="15" spans="1:16" ht="17.100000000000001" customHeight="1" x14ac:dyDescent="0.25">
      <c r="A15" s="5">
        <v>5</v>
      </c>
      <c r="B15" s="5"/>
      <c r="C15" s="38"/>
      <c r="D15" s="38">
        <v>2.5</v>
      </c>
      <c r="E15" s="29"/>
      <c r="F15" s="29"/>
      <c r="G15" s="40">
        <f t="shared" si="0"/>
        <v>0</v>
      </c>
      <c r="H15" s="43" t="e">
        <f t="shared" si="1"/>
        <v>#DIV/0!</v>
      </c>
      <c r="I15" s="29"/>
      <c r="J15" s="40" t="e">
        <f t="shared" si="2"/>
        <v>#DIV/0!</v>
      </c>
      <c r="K15" s="40">
        <f t="shared" si="5"/>
        <v>0</v>
      </c>
      <c r="L15" s="40" t="e">
        <f t="shared" si="3"/>
        <v>#DIV/0!</v>
      </c>
      <c r="M15" s="95">
        <v>2.5</v>
      </c>
      <c r="N15" s="40">
        <f t="shared" si="6"/>
        <v>0</v>
      </c>
      <c r="O15" s="100" t="e">
        <f t="shared" si="4"/>
        <v>#DIV/0!</v>
      </c>
    </row>
    <row r="16" spans="1:16" ht="17.100000000000001" customHeight="1" x14ac:dyDescent="0.25">
      <c r="A16" s="5">
        <v>6</v>
      </c>
      <c r="B16" s="5"/>
      <c r="C16" s="38"/>
      <c r="D16" s="38">
        <v>2.5</v>
      </c>
      <c r="E16" s="29"/>
      <c r="F16" s="29"/>
      <c r="G16" s="40">
        <f t="shared" si="0"/>
        <v>0</v>
      </c>
      <c r="H16" s="43" t="e">
        <f t="shared" si="1"/>
        <v>#DIV/0!</v>
      </c>
      <c r="I16" s="29"/>
      <c r="J16" s="40" t="e">
        <f t="shared" si="2"/>
        <v>#DIV/0!</v>
      </c>
      <c r="K16" s="40">
        <f t="shared" si="5"/>
        <v>0</v>
      </c>
      <c r="L16" s="40" t="e">
        <f t="shared" si="3"/>
        <v>#DIV/0!</v>
      </c>
      <c r="M16" s="95">
        <v>2.5</v>
      </c>
      <c r="N16" s="40">
        <f t="shared" si="6"/>
        <v>0</v>
      </c>
      <c r="O16" s="100" t="e">
        <f t="shared" si="4"/>
        <v>#DIV/0!</v>
      </c>
    </row>
    <row r="17" spans="1:15" ht="17.100000000000001" customHeight="1" thickBot="1" x14ac:dyDescent="0.3">
      <c r="A17" s="5">
        <v>7</v>
      </c>
      <c r="B17" s="5"/>
      <c r="C17" s="38"/>
      <c r="D17" s="38">
        <v>2.5</v>
      </c>
      <c r="E17" s="29"/>
      <c r="F17" s="29"/>
      <c r="G17" s="40">
        <f t="shared" si="0"/>
        <v>0</v>
      </c>
      <c r="H17" s="43" t="e">
        <f t="shared" si="1"/>
        <v>#DIV/0!</v>
      </c>
      <c r="I17" s="29"/>
      <c r="J17" s="40" t="e">
        <f t="shared" si="2"/>
        <v>#DIV/0!</v>
      </c>
      <c r="K17" s="40">
        <f t="shared" si="5"/>
        <v>0</v>
      </c>
      <c r="L17" s="40" t="e">
        <f t="shared" si="3"/>
        <v>#DIV/0!</v>
      </c>
      <c r="M17" s="95">
        <v>2.5</v>
      </c>
      <c r="N17" s="40">
        <f t="shared" si="6"/>
        <v>0</v>
      </c>
      <c r="O17" s="100" t="e">
        <f t="shared" si="4"/>
        <v>#DIV/0!</v>
      </c>
    </row>
    <row r="18" spans="1:15" ht="17.100000000000001" customHeight="1" thickBot="1" x14ac:dyDescent="0.3">
      <c r="A18" s="18"/>
      <c r="B18" s="33" t="s">
        <v>27</v>
      </c>
      <c r="C18" s="18"/>
      <c r="D18" s="18"/>
      <c r="E18" s="45">
        <f>SUM(E11:E17)</f>
        <v>0</v>
      </c>
      <c r="F18" s="45">
        <f>SUM(F11:F17)</f>
        <v>0</v>
      </c>
      <c r="G18" s="45">
        <f>SUM(G11:G17)</f>
        <v>0</v>
      </c>
      <c r="H18" s="46" t="e">
        <f>G18*100/E18</f>
        <v>#DIV/0!</v>
      </c>
      <c r="I18" s="45">
        <f>SUM(I11:I17)</f>
        <v>0</v>
      </c>
      <c r="J18" s="45" t="e">
        <f>SUM(J11:J17)</f>
        <v>#DIV/0!</v>
      </c>
      <c r="K18" s="45">
        <f>SUM(K11:K17)</f>
        <v>0</v>
      </c>
      <c r="L18" s="45" t="e">
        <f>SUM(L11:L17)</f>
        <v>#DIV/0!</v>
      </c>
      <c r="M18" s="95">
        <v>2.5</v>
      </c>
      <c r="N18" s="42">
        <f>SUM(N11:N17)</f>
        <v>0</v>
      </c>
      <c r="O18" s="42" t="e">
        <f>SUM(O11:O17)</f>
        <v>#DIV/0!</v>
      </c>
    </row>
    <row r="19" spans="1:15" x14ac:dyDescent="0.25">
      <c r="B19" s="21"/>
      <c r="I19" s="70"/>
    </row>
    <row r="20" spans="1:15" x14ac:dyDescent="0.25">
      <c r="D20" s="90"/>
      <c r="G20" s="31"/>
      <c r="I20" s="71"/>
      <c r="L20" s="31"/>
      <c r="M20" s="31"/>
      <c r="O20" s="31"/>
    </row>
    <row r="22" spans="1:15" x14ac:dyDescent="0.25">
      <c r="A22" s="1" t="s">
        <v>28</v>
      </c>
    </row>
    <row r="24" spans="1:15" x14ac:dyDescent="0.25">
      <c r="A24" s="12"/>
      <c r="B24" s="20"/>
      <c r="C24" s="21"/>
      <c r="D24" s="21"/>
      <c r="E24" s="13" t="s">
        <v>63</v>
      </c>
      <c r="F24" s="13" t="s">
        <v>12</v>
      </c>
      <c r="G24" s="58" t="s">
        <v>13</v>
      </c>
      <c r="H24" s="59" t="s">
        <v>65</v>
      </c>
      <c r="I24" s="13" t="s">
        <v>23</v>
      </c>
      <c r="J24" s="13" t="s">
        <v>19</v>
      </c>
      <c r="K24" s="13" t="s">
        <v>23</v>
      </c>
      <c r="L24" s="13" t="s">
        <v>19</v>
      </c>
      <c r="M24" s="13"/>
      <c r="N24" s="13" t="s">
        <v>23</v>
      </c>
      <c r="O24" s="13" t="s">
        <v>19</v>
      </c>
    </row>
    <row r="25" spans="1:15" x14ac:dyDescent="0.25">
      <c r="A25" s="36"/>
      <c r="B25" s="22"/>
      <c r="C25" s="23"/>
      <c r="D25" s="23"/>
      <c r="E25" s="16" t="s">
        <v>88</v>
      </c>
      <c r="F25" s="16" t="s">
        <v>88</v>
      </c>
      <c r="G25" s="60" t="s">
        <v>88</v>
      </c>
      <c r="H25" s="61" t="s">
        <v>14</v>
      </c>
      <c r="I25" s="16">
        <v>2021</v>
      </c>
      <c r="J25" s="17">
        <v>44561</v>
      </c>
      <c r="K25" s="16">
        <v>2022</v>
      </c>
      <c r="L25" s="17">
        <v>44926</v>
      </c>
      <c r="M25" s="17"/>
      <c r="N25" s="14">
        <v>2023</v>
      </c>
      <c r="O25" s="15">
        <v>45291</v>
      </c>
    </row>
    <row r="26" spans="1:15" ht="17.100000000000001" customHeight="1" x14ac:dyDescent="0.25">
      <c r="A26" s="12">
        <v>1</v>
      </c>
      <c r="B26" s="20" t="s">
        <v>64</v>
      </c>
      <c r="C26" s="21"/>
      <c r="D26" s="21"/>
      <c r="E26" s="30"/>
      <c r="F26" s="30"/>
      <c r="G26" s="41"/>
      <c r="H26" s="44" t="e">
        <f>G26*100/E26</f>
        <v>#DIV/0!</v>
      </c>
      <c r="I26" s="30"/>
      <c r="J26" s="30"/>
      <c r="K26" s="30"/>
      <c r="L26" s="30"/>
      <c r="M26" s="69"/>
      <c r="N26" s="29"/>
      <c r="O26" s="29"/>
    </row>
    <row r="27" spans="1:15" s="102" customFormat="1" ht="17.100000000000001" customHeight="1" x14ac:dyDescent="0.25">
      <c r="A27" s="12">
        <v>2</v>
      </c>
      <c r="B27" s="20" t="s">
        <v>64</v>
      </c>
      <c r="C27" s="21"/>
      <c r="D27" s="21"/>
      <c r="E27" s="30"/>
      <c r="F27" s="30"/>
      <c r="G27" s="41"/>
      <c r="H27" s="44" t="e">
        <f>G27*100/E27</f>
        <v>#DIV/0!</v>
      </c>
      <c r="I27" s="30"/>
      <c r="J27" s="30"/>
      <c r="K27" s="30"/>
      <c r="L27" s="30"/>
      <c r="M27" s="69"/>
      <c r="N27" s="29"/>
      <c r="O27" s="29"/>
    </row>
    <row r="28" spans="1:15" s="102" customFormat="1" ht="17.100000000000001" customHeight="1" x14ac:dyDescent="0.25">
      <c r="A28" s="12">
        <v>3</v>
      </c>
      <c r="B28" s="20" t="s">
        <v>64</v>
      </c>
      <c r="C28" s="21"/>
      <c r="D28" s="21"/>
      <c r="E28" s="30"/>
      <c r="F28" s="30"/>
      <c r="G28" s="41"/>
      <c r="H28" s="44" t="e">
        <f>G28*100/E28</f>
        <v>#DIV/0!</v>
      </c>
      <c r="I28" s="30"/>
      <c r="J28" s="30"/>
      <c r="K28" s="30"/>
      <c r="L28" s="30"/>
      <c r="M28" s="69"/>
      <c r="N28" s="29"/>
      <c r="O28" s="29"/>
    </row>
    <row r="29" spans="1:15" s="102" customFormat="1" ht="17.100000000000001" customHeight="1" x14ac:dyDescent="0.25">
      <c r="A29" s="12">
        <v>4</v>
      </c>
      <c r="B29" s="20" t="s">
        <v>64</v>
      </c>
      <c r="C29" s="21"/>
      <c r="D29" s="21"/>
      <c r="E29" s="30"/>
      <c r="F29" s="30"/>
      <c r="G29" s="41"/>
      <c r="H29" s="44" t="e">
        <f>G29*100/E29</f>
        <v>#DIV/0!</v>
      </c>
      <c r="I29" s="30"/>
      <c r="J29" s="30"/>
      <c r="K29" s="30"/>
      <c r="L29" s="30"/>
      <c r="M29" s="69"/>
      <c r="N29" s="29"/>
      <c r="O29" s="29"/>
    </row>
    <row r="30" spans="1:15" ht="17.100000000000001" customHeight="1" thickBot="1" x14ac:dyDescent="0.3">
      <c r="A30" s="5">
        <v>5</v>
      </c>
      <c r="B30" s="3" t="s">
        <v>74</v>
      </c>
      <c r="C30" s="19"/>
      <c r="D30" s="4"/>
      <c r="E30" s="5"/>
      <c r="F30" s="5"/>
      <c r="G30" s="5"/>
      <c r="H30" s="43"/>
      <c r="I30" s="137" t="e">
        <f>(+I26*$H$26+I27*$H$27+I28*$H$28+I29*$H$29)/100</f>
        <v>#DIV/0!</v>
      </c>
      <c r="J30" s="137" t="e">
        <f>(+J26*$H$26+J27*$H$27+I28*$H$28+I29*$H$29)/100</f>
        <v>#DIV/0!</v>
      </c>
      <c r="K30" s="137" t="e">
        <f>(+K26*$H$26+K27*$H$27+K28*$H$28+K29*$H$29)/100</f>
        <v>#DIV/0!</v>
      </c>
      <c r="L30" s="137" t="e">
        <f>(+L26*$H$26+L27*$H$27+L28*$H$28+L29*$H$29)/100</f>
        <v>#DIV/0!</v>
      </c>
      <c r="M30" s="138"/>
      <c r="N30" s="139" t="e">
        <f>(+N26*$H$26+N27*$H$27+N28*$H$28+N29*$H$29)/100</f>
        <v>#DIV/0!</v>
      </c>
      <c r="O30" s="139" t="e">
        <f>(+O26*$H$26+O27*$H$27+O28*$H$28+O29*$H$29)/100</f>
        <v>#DIV/0!</v>
      </c>
    </row>
    <row r="31" spans="1:15" ht="13.8" thickBot="1" x14ac:dyDescent="0.3">
      <c r="I31" s="31"/>
      <c r="J31" s="31"/>
      <c r="K31" s="31"/>
      <c r="L31" s="31"/>
      <c r="M31" s="31"/>
      <c r="N31" s="31"/>
      <c r="O31" s="31"/>
    </row>
    <row r="32" spans="1:15" ht="17.100000000000001" customHeight="1" thickBot="1" x14ac:dyDescent="0.3">
      <c r="A32" s="1" t="s">
        <v>106</v>
      </c>
      <c r="I32" s="31"/>
      <c r="J32" s="31"/>
      <c r="K32" s="31"/>
      <c r="L32" s="31"/>
      <c r="M32" s="31"/>
      <c r="N32" s="42" t="e">
        <f>N18+N30</f>
        <v>#DIV/0!</v>
      </c>
      <c r="O32" s="42" t="e">
        <f>O18+O30</f>
        <v>#DIV/0!</v>
      </c>
    </row>
    <row r="35" spans="2:2" x14ac:dyDescent="0.25">
      <c r="B35" s="111"/>
    </row>
  </sheetData>
  <phoneticPr fontId="11" type="noConversion"/>
  <pageMargins left="0.19" right="0.35" top="0.35433070866141703" bottom="0.28000000000000003" header="0.23622047244094499" footer="0.15748031496063"/>
  <pageSetup paperSize="9" orientation="landscape" verticalDpi="36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opLeftCell="C4" zoomScale="85" zoomScaleNormal="85" workbookViewId="0">
      <selection activeCell="M32" sqref="M32"/>
    </sheetView>
  </sheetViews>
  <sheetFormatPr baseColWidth="10" defaultRowHeight="13.2" x14ac:dyDescent="0.25"/>
  <cols>
    <col min="1" max="1" width="2.5546875" customWidth="1"/>
    <col min="2" max="2" width="21.5546875" customWidth="1"/>
    <col min="3" max="3" width="8.5546875" customWidth="1"/>
    <col min="4" max="4" width="19.5546875" customWidth="1"/>
    <col min="5" max="5" width="16.5546875" customWidth="1"/>
    <col min="6" max="6" width="7.5546875" customWidth="1"/>
    <col min="7" max="7" width="6.5546875" customWidth="1"/>
    <col min="8" max="8" width="10.5546875" customWidth="1"/>
    <col min="9" max="9" width="7.5546875" customWidth="1"/>
    <col min="10" max="10" width="6.5546875" customWidth="1"/>
    <col min="11" max="13" width="10.5546875" customWidth="1"/>
    <col min="14" max="14" width="2.5546875" customWidth="1"/>
  </cols>
  <sheetData>
    <row r="1" spans="1:13" ht="17.399999999999999" x14ac:dyDescent="0.3">
      <c r="A1" s="11" t="s">
        <v>109</v>
      </c>
      <c r="L1" s="10"/>
      <c r="M1" s="10"/>
    </row>
    <row r="2" spans="1:13" s="11" customFormat="1" ht="17.399999999999999" customHeight="1" x14ac:dyDescent="0.25">
      <c r="A2" s="11" t="s">
        <v>108</v>
      </c>
    </row>
    <row r="3" spans="1:13" ht="17.100000000000001" customHeight="1" x14ac:dyDescent="0.25">
      <c r="A3" s="25"/>
    </row>
    <row r="4" spans="1:13" ht="13.8" x14ac:dyDescent="0.25">
      <c r="A4" s="8"/>
    </row>
    <row r="5" spans="1:13" x14ac:dyDescent="0.25">
      <c r="A5" s="1" t="s">
        <v>42</v>
      </c>
    </row>
    <row r="7" spans="1:13" x14ac:dyDescent="0.25">
      <c r="A7" s="12"/>
      <c r="B7" s="12"/>
      <c r="C7" s="12"/>
      <c r="D7" s="12"/>
      <c r="E7" s="12"/>
      <c r="F7" s="12"/>
      <c r="G7" s="12"/>
      <c r="H7" s="12"/>
      <c r="I7" s="13"/>
      <c r="J7" s="13"/>
      <c r="K7" s="13"/>
      <c r="L7" s="13" t="s">
        <v>39</v>
      </c>
      <c r="M7" s="13"/>
    </row>
    <row r="8" spans="1:13" x14ac:dyDescent="0.25">
      <c r="A8" s="14"/>
      <c r="B8" s="14"/>
      <c r="C8" s="14" t="s">
        <v>30</v>
      </c>
      <c r="D8" s="14"/>
      <c r="E8" s="14"/>
      <c r="F8" s="14" t="s">
        <v>57</v>
      </c>
      <c r="G8" s="14" t="s">
        <v>59</v>
      </c>
      <c r="H8" s="14"/>
      <c r="I8" s="14" t="s">
        <v>38</v>
      </c>
      <c r="J8" s="14" t="s">
        <v>68</v>
      </c>
      <c r="K8" s="14" t="s">
        <v>40</v>
      </c>
      <c r="L8" s="48" t="s">
        <v>70</v>
      </c>
      <c r="M8" s="126" t="s">
        <v>40</v>
      </c>
    </row>
    <row r="9" spans="1:13" x14ac:dyDescent="0.25">
      <c r="A9" s="14"/>
      <c r="B9" s="14" t="s">
        <v>25</v>
      </c>
      <c r="C9" s="14" t="s">
        <v>31</v>
      </c>
      <c r="D9" s="14" t="s">
        <v>25</v>
      </c>
      <c r="E9" s="14"/>
      <c r="F9" s="14" t="s">
        <v>58</v>
      </c>
      <c r="G9" s="14" t="s">
        <v>66</v>
      </c>
      <c r="H9" s="14" t="s">
        <v>36</v>
      </c>
      <c r="I9" s="15" t="s">
        <v>37</v>
      </c>
      <c r="J9" s="15" t="s">
        <v>69</v>
      </c>
      <c r="K9" s="15">
        <v>44926</v>
      </c>
      <c r="L9" s="94">
        <v>2023</v>
      </c>
      <c r="M9" s="15">
        <v>45291</v>
      </c>
    </row>
    <row r="10" spans="1:13" x14ac:dyDescent="0.25">
      <c r="A10" s="16"/>
      <c r="B10" s="16" t="s">
        <v>26</v>
      </c>
      <c r="C10" s="16" t="s">
        <v>32</v>
      </c>
      <c r="D10" s="16" t="s">
        <v>33</v>
      </c>
      <c r="E10" s="16" t="s">
        <v>34</v>
      </c>
      <c r="F10" s="16" t="s">
        <v>11</v>
      </c>
      <c r="G10" s="16" t="s">
        <v>67</v>
      </c>
      <c r="H10" s="16" t="s">
        <v>88</v>
      </c>
      <c r="I10" s="17" t="s">
        <v>14</v>
      </c>
      <c r="J10" s="17" t="s">
        <v>14</v>
      </c>
      <c r="K10" s="17" t="s">
        <v>88</v>
      </c>
      <c r="L10" s="17" t="s">
        <v>88</v>
      </c>
      <c r="M10" s="16" t="s">
        <v>88</v>
      </c>
    </row>
    <row r="11" spans="1:13" ht="17.100000000000001" customHeight="1" x14ac:dyDescent="0.25">
      <c r="A11" s="5">
        <v>1</v>
      </c>
      <c r="B11" s="5"/>
      <c r="C11" s="38"/>
      <c r="D11" s="5"/>
      <c r="E11" s="55"/>
      <c r="F11" s="38"/>
      <c r="G11" s="38"/>
      <c r="H11" s="29"/>
      <c r="I11" s="34"/>
      <c r="J11" s="34"/>
      <c r="K11" s="29"/>
      <c r="L11" s="40">
        <f>+K11*I11/100+H11*J11/100</f>
        <v>0</v>
      </c>
      <c r="M11" s="29"/>
    </row>
    <row r="12" spans="1:13" ht="17.100000000000001" customHeight="1" x14ac:dyDescent="0.25">
      <c r="A12" s="5">
        <v>2</v>
      </c>
      <c r="B12" s="5"/>
      <c r="C12" s="38"/>
      <c r="D12" s="5"/>
      <c r="E12" s="55"/>
      <c r="F12" s="38"/>
      <c r="G12" s="38"/>
      <c r="H12" s="29"/>
      <c r="I12" s="34"/>
      <c r="J12" s="34"/>
      <c r="K12" s="29"/>
      <c r="L12" s="40">
        <f t="shared" ref="L12:L21" si="0">+K12*I12/100+H12*J12/100</f>
        <v>0</v>
      </c>
      <c r="M12" s="29"/>
    </row>
    <row r="13" spans="1:13" ht="17.100000000000001" customHeight="1" x14ac:dyDescent="0.25">
      <c r="A13" s="5">
        <v>3</v>
      </c>
      <c r="B13" s="5"/>
      <c r="C13" s="38"/>
      <c r="D13" s="5"/>
      <c r="E13" s="55"/>
      <c r="F13" s="38"/>
      <c r="G13" s="38"/>
      <c r="H13" s="29"/>
      <c r="I13" s="34"/>
      <c r="J13" s="34"/>
      <c r="K13" s="29"/>
      <c r="L13" s="40">
        <f t="shared" si="0"/>
        <v>0</v>
      </c>
      <c r="M13" s="29"/>
    </row>
    <row r="14" spans="1:13" ht="17.100000000000001" customHeight="1" x14ac:dyDescent="0.25">
      <c r="A14" s="5">
        <v>4</v>
      </c>
      <c r="B14" s="5"/>
      <c r="C14" s="38"/>
      <c r="D14" s="5"/>
      <c r="E14" s="55"/>
      <c r="F14" s="38"/>
      <c r="G14" s="38"/>
      <c r="H14" s="29"/>
      <c r="I14" s="34"/>
      <c r="J14" s="34"/>
      <c r="K14" s="29"/>
      <c r="L14" s="40">
        <f t="shared" si="0"/>
        <v>0</v>
      </c>
      <c r="M14" s="29"/>
    </row>
    <row r="15" spans="1:13" ht="17.100000000000001" customHeight="1" x14ac:dyDescent="0.25">
      <c r="A15" s="5">
        <v>5</v>
      </c>
      <c r="B15" s="5"/>
      <c r="C15" s="38"/>
      <c r="D15" s="5"/>
      <c r="E15" s="55"/>
      <c r="F15" s="38"/>
      <c r="G15" s="38"/>
      <c r="H15" s="29"/>
      <c r="I15" s="34"/>
      <c r="J15" s="34"/>
      <c r="K15" s="29"/>
      <c r="L15" s="40">
        <f t="shared" si="0"/>
        <v>0</v>
      </c>
      <c r="M15" s="29"/>
    </row>
    <row r="16" spans="1:13" ht="17.100000000000001" customHeight="1" x14ac:dyDescent="0.25">
      <c r="A16" s="5">
        <v>6</v>
      </c>
      <c r="B16" s="5"/>
      <c r="C16" s="38"/>
      <c r="D16" s="5"/>
      <c r="E16" s="55"/>
      <c r="F16" s="38"/>
      <c r="G16" s="38"/>
      <c r="H16" s="29"/>
      <c r="I16" s="34"/>
      <c r="J16" s="34"/>
      <c r="K16" s="29"/>
      <c r="L16" s="40">
        <f t="shared" si="0"/>
        <v>0</v>
      </c>
      <c r="M16" s="29"/>
    </row>
    <row r="17" spans="1:13" ht="17.100000000000001" customHeight="1" x14ac:dyDescent="0.25">
      <c r="A17" s="5">
        <v>7</v>
      </c>
      <c r="B17" s="5"/>
      <c r="C17" s="38"/>
      <c r="D17" s="5"/>
      <c r="E17" s="55"/>
      <c r="F17" s="38"/>
      <c r="G17" s="38"/>
      <c r="H17" s="29"/>
      <c r="I17" s="34"/>
      <c r="J17" s="34"/>
      <c r="K17" s="29"/>
      <c r="L17" s="40">
        <f t="shared" si="0"/>
        <v>0</v>
      </c>
      <c r="M17" s="29"/>
    </row>
    <row r="18" spans="1:13" ht="17.100000000000001" customHeight="1" x14ac:dyDescent="0.25">
      <c r="A18" s="5">
        <v>8</v>
      </c>
      <c r="B18" s="5"/>
      <c r="C18" s="38"/>
      <c r="D18" s="5"/>
      <c r="E18" s="55"/>
      <c r="F18" s="38"/>
      <c r="G18" s="38"/>
      <c r="H18" s="29"/>
      <c r="I18" s="34"/>
      <c r="J18" s="34"/>
      <c r="K18" s="29"/>
      <c r="L18" s="40">
        <f t="shared" si="0"/>
        <v>0</v>
      </c>
      <c r="M18" s="29"/>
    </row>
    <row r="19" spans="1:13" ht="17.100000000000001" customHeight="1" x14ac:dyDescent="0.25">
      <c r="A19" s="5">
        <v>9</v>
      </c>
      <c r="B19" s="5"/>
      <c r="C19" s="38"/>
      <c r="D19" s="5"/>
      <c r="E19" s="55"/>
      <c r="F19" s="38"/>
      <c r="G19" s="38"/>
      <c r="H19" s="29"/>
      <c r="I19" s="34"/>
      <c r="J19" s="34"/>
      <c r="K19" s="29"/>
      <c r="L19" s="40">
        <f t="shared" si="0"/>
        <v>0</v>
      </c>
      <c r="M19" s="29"/>
    </row>
    <row r="20" spans="1:13" ht="17.100000000000001" customHeight="1" x14ac:dyDescent="0.25">
      <c r="A20" s="5">
        <v>10</v>
      </c>
      <c r="B20" s="5"/>
      <c r="C20" s="38"/>
      <c r="D20" s="5"/>
      <c r="E20" s="55"/>
      <c r="F20" s="38"/>
      <c r="G20" s="38"/>
      <c r="H20" s="29"/>
      <c r="I20" s="34"/>
      <c r="J20" s="34"/>
      <c r="K20" s="29"/>
      <c r="L20" s="40">
        <f t="shared" si="0"/>
        <v>0</v>
      </c>
      <c r="M20" s="35"/>
    </row>
    <row r="21" spans="1:13" ht="17.100000000000001" customHeight="1" thickBot="1" x14ac:dyDescent="0.3">
      <c r="A21" s="12">
        <v>11</v>
      </c>
      <c r="B21" s="12"/>
      <c r="C21" s="13"/>
      <c r="D21" s="12"/>
      <c r="E21" s="56"/>
      <c r="F21" s="13"/>
      <c r="G21" s="13"/>
      <c r="H21" s="30"/>
      <c r="I21" s="62"/>
      <c r="J21" s="62"/>
      <c r="K21" s="30"/>
      <c r="L21" s="41">
        <f t="shared" si="0"/>
        <v>0</v>
      </c>
      <c r="M21" s="30"/>
    </row>
    <row r="22" spans="1:13" ht="17.100000000000001" customHeight="1" thickBot="1" x14ac:dyDescent="0.3">
      <c r="A22" s="63">
        <v>12</v>
      </c>
      <c r="B22" s="63" t="s">
        <v>75</v>
      </c>
      <c r="C22" s="64"/>
      <c r="D22" s="63"/>
      <c r="E22" s="65"/>
      <c r="F22" s="64"/>
      <c r="G22" s="64"/>
      <c r="H22" s="67">
        <f>SUM(H11:H21)</f>
        <v>0</v>
      </c>
      <c r="I22" s="66"/>
      <c r="J22" s="66"/>
      <c r="K22" s="67">
        <f>SUM(K11:K21)</f>
        <v>0</v>
      </c>
      <c r="L22" s="67">
        <f>SUM(L11:L21)</f>
        <v>0</v>
      </c>
      <c r="M22" s="67">
        <f>SUM(M11:M21)</f>
        <v>0</v>
      </c>
    </row>
    <row r="23" spans="1:13" ht="17.100000000000001" customHeight="1" thickBot="1" x14ac:dyDescent="0.3">
      <c r="A23" s="63">
        <v>13</v>
      </c>
      <c r="B23" s="63" t="s">
        <v>71</v>
      </c>
      <c r="C23" s="91"/>
      <c r="D23" s="63"/>
      <c r="E23" s="65"/>
      <c r="F23" s="64"/>
      <c r="G23" s="64"/>
      <c r="H23" s="67">
        <f>-H22*C23</f>
        <v>0</v>
      </c>
      <c r="I23" s="63"/>
      <c r="J23" s="63"/>
      <c r="K23" s="67">
        <f>-K22*C23</f>
        <v>0</v>
      </c>
      <c r="L23" s="67">
        <f>-L22*C23</f>
        <v>0</v>
      </c>
      <c r="M23" s="67">
        <f>-M22*C23</f>
        <v>0</v>
      </c>
    </row>
    <row r="24" spans="1:13" ht="17.100000000000001" customHeight="1" thickBot="1" x14ac:dyDescent="0.3">
      <c r="A24" s="33">
        <v>14</v>
      </c>
      <c r="B24" s="33" t="s">
        <v>76</v>
      </c>
      <c r="C24" s="78"/>
      <c r="D24" s="33"/>
      <c r="E24" s="79"/>
      <c r="F24" s="78"/>
      <c r="G24" s="78"/>
      <c r="H24" s="80">
        <f>+H22+H23</f>
        <v>0</v>
      </c>
      <c r="I24" s="33"/>
      <c r="J24" s="81"/>
      <c r="K24" s="82">
        <f>+K22+K23</f>
        <v>0</v>
      </c>
      <c r="L24" s="67">
        <f>+L22+L23</f>
        <v>0</v>
      </c>
      <c r="M24" s="67">
        <f>+M22+M23</f>
        <v>0</v>
      </c>
    </row>
    <row r="25" spans="1:13" ht="17.100000000000001" customHeight="1" thickBot="1" x14ac:dyDescent="0.3">
      <c r="A25" s="63">
        <v>15</v>
      </c>
      <c r="B25" s="83" t="s">
        <v>77</v>
      </c>
      <c r="C25" s="84"/>
      <c r="D25" s="85"/>
      <c r="E25" s="87"/>
      <c r="F25" s="88"/>
      <c r="G25" s="88"/>
      <c r="H25" s="67"/>
      <c r="I25" s="89"/>
      <c r="J25" s="89"/>
      <c r="K25" s="67"/>
      <c r="L25" s="67"/>
      <c r="M25" s="67"/>
    </row>
    <row r="26" spans="1:13" ht="17.100000000000001" customHeight="1" thickBot="1" x14ac:dyDescent="0.3">
      <c r="A26" s="63">
        <v>16</v>
      </c>
      <c r="B26" s="63" t="s">
        <v>72</v>
      </c>
      <c r="C26" s="64"/>
      <c r="D26" s="63"/>
      <c r="E26" s="65"/>
      <c r="F26" s="64"/>
      <c r="G26" s="64"/>
      <c r="H26" s="67">
        <f>+H24+H25</f>
        <v>0</v>
      </c>
      <c r="I26" s="89"/>
      <c r="J26" s="89"/>
      <c r="K26" s="86">
        <f>+K24+K25</f>
        <v>0</v>
      </c>
      <c r="L26" s="42">
        <f>+L24+L25</f>
        <v>0</v>
      </c>
      <c r="M26" s="42">
        <f>+M24+M25</f>
        <v>0</v>
      </c>
    </row>
    <row r="29" spans="1:13" x14ac:dyDescent="0.25">
      <c r="A29" s="1" t="s">
        <v>41</v>
      </c>
      <c r="B29" s="1"/>
    </row>
    <row r="31" spans="1:13" x14ac:dyDescent="0.25">
      <c r="A31" s="13"/>
      <c r="B31" s="20"/>
      <c r="C31" s="13" t="s">
        <v>30</v>
      </c>
      <c r="D31" s="13"/>
      <c r="E31" s="13"/>
      <c r="F31" s="13" t="s">
        <v>57</v>
      </c>
      <c r="G31" s="13"/>
      <c r="H31" s="13"/>
      <c r="I31" s="13" t="s">
        <v>38</v>
      </c>
      <c r="J31" s="13" t="s">
        <v>68</v>
      </c>
      <c r="K31" s="13" t="s">
        <v>40</v>
      </c>
      <c r="L31" s="13" t="s">
        <v>39</v>
      </c>
      <c r="M31" s="13" t="s">
        <v>40</v>
      </c>
    </row>
    <row r="32" spans="1:13" x14ac:dyDescent="0.25">
      <c r="A32" s="14"/>
      <c r="B32" s="26"/>
      <c r="C32" s="14" t="s">
        <v>31</v>
      </c>
      <c r="D32" s="14" t="s">
        <v>25</v>
      </c>
      <c r="E32" s="14"/>
      <c r="F32" s="14" t="s">
        <v>58</v>
      </c>
      <c r="G32" s="14" t="s">
        <v>35</v>
      </c>
      <c r="H32" s="14" t="s">
        <v>36</v>
      </c>
      <c r="I32" s="15" t="s">
        <v>37</v>
      </c>
      <c r="J32" s="15" t="s">
        <v>69</v>
      </c>
      <c r="K32" s="15">
        <v>44926</v>
      </c>
      <c r="L32" s="94">
        <v>2023</v>
      </c>
      <c r="M32" s="15">
        <v>45291</v>
      </c>
    </row>
    <row r="33" spans="1:13" ht="13.8" thickBot="1" x14ac:dyDescent="0.3">
      <c r="A33" s="16"/>
      <c r="B33" s="22"/>
      <c r="C33" s="16" t="s">
        <v>32</v>
      </c>
      <c r="D33" s="16" t="s">
        <v>33</v>
      </c>
      <c r="E33" s="16" t="s">
        <v>34</v>
      </c>
      <c r="F33" s="16" t="s">
        <v>11</v>
      </c>
      <c r="G33" s="16" t="s">
        <v>73</v>
      </c>
      <c r="H33" s="16" t="s">
        <v>88</v>
      </c>
      <c r="I33" s="17" t="s">
        <v>14</v>
      </c>
      <c r="J33" s="17" t="s">
        <v>14</v>
      </c>
      <c r="K33" s="17" t="s">
        <v>88</v>
      </c>
      <c r="L33" s="17" t="s">
        <v>88</v>
      </c>
      <c r="M33" s="16" t="s">
        <v>88</v>
      </c>
    </row>
    <row r="34" spans="1:13" ht="17.100000000000001" customHeight="1" thickBot="1" x14ac:dyDescent="0.3">
      <c r="A34" s="5">
        <v>1</v>
      </c>
      <c r="B34" s="5" t="s">
        <v>29</v>
      </c>
      <c r="C34" s="38"/>
      <c r="D34" s="5"/>
      <c r="E34" s="55"/>
      <c r="F34" s="38"/>
      <c r="G34" s="38"/>
      <c r="H34" s="57"/>
      <c r="I34" s="34"/>
      <c r="J34" s="34"/>
      <c r="K34" s="29"/>
      <c r="L34" s="32"/>
      <c r="M34" s="32"/>
    </row>
    <row r="36" spans="1:13" ht="9" customHeight="1" thickBot="1" x14ac:dyDescent="0.3"/>
    <row r="37" spans="1:13" ht="17.100000000000001" customHeight="1" thickBot="1" x14ac:dyDescent="0.3">
      <c r="A37" s="1" t="s">
        <v>107</v>
      </c>
      <c r="B37" s="1"/>
      <c r="L37" s="42">
        <f>L26+L34</f>
        <v>0</v>
      </c>
      <c r="M37" s="42">
        <f>M26+M34</f>
        <v>0</v>
      </c>
    </row>
  </sheetData>
  <phoneticPr fontId="11" type="noConversion"/>
  <pageMargins left="0.33" right="0.35" top="0.35433070866141736" bottom="0.28000000000000003" header="0.21" footer="0.17"/>
  <pageSetup paperSize="9" orientation="landscape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6"/>
  <sheetViews>
    <sheetView topLeftCell="C1" zoomScaleNormal="100" workbookViewId="0">
      <selection activeCell="E23" sqref="E23"/>
    </sheetView>
  </sheetViews>
  <sheetFormatPr baseColWidth="10" defaultRowHeight="13.2" x14ac:dyDescent="0.25"/>
  <cols>
    <col min="6" max="6" width="18.5546875" customWidth="1"/>
    <col min="7" max="7" width="8.5546875" customWidth="1"/>
  </cols>
  <sheetData>
    <row r="1" spans="1:7" ht="17.399999999999999" customHeight="1" x14ac:dyDescent="0.25">
      <c r="A1" s="11" t="s">
        <v>111</v>
      </c>
      <c r="G1" s="8"/>
    </row>
    <row r="2" spans="1:7" s="11" customFormat="1" ht="17.399999999999999" customHeight="1" x14ac:dyDescent="0.25">
      <c r="A2" s="11" t="s">
        <v>110</v>
      </c>
    </row>
    <row r="3" spans="1:7" s="102" customFormat="1" ht="13.8" x14ac:dyDescent="0.25">
      <c r="A3" s="11"/>
      <c r="G3" s="8"/>
    </row>
    <row r="4" spans="1:7" s="102" customFormat="1" ht="13.8" x14ac:dyDescent="0.25">
      <c r="A4" s="11"/>
      <c r="G4" s="8"/>
    </row>
    <row r="6" spans="1:7" x14ac:dyDescent="0.25">
      <c r="A6" s="98" t="s">
        <v>96</v>
      </c>
      <c r="B6" s="98"/>
      <c r="C6" s="98"/>
      <c r="D6" s="98"/>
      <c r="E6" s="98"/>
      <c r="F6" s="98"/>
      <c r="G6" s="98"/>
    </row>
    <row r="7" spans="1:7" x14ac:dyDescent="0.25">
      <c r="A7" s="111" t="s">
        <v>123</v>
      </c>
      <c r="B7" s="98"/>
      <c r="C7" s="98"/>
      <c r="D7" s="98"/>
      <c r="E7" s="98"/>
      <c r="F7" s="98"/>
      <c r="G7" s="98"/>
    </row>
    <row r="8" spans="1:7" x14ac:dyDescent="0.25">
      <c r="A8" s="111" t="s">
        <v>124</v>
      </c>
      <c r="B8" s="98"/>
      <c r="C8" s="98"/>
      <c r="D8" s="98"/>
      <c r="E8" s="98"/>
      <c r="F8" s="98"/>
      <c r="G8" s="98"/>
    </row>
    <row r="10" spans="1:7" x14ac:dyDescent="0.25">
      <c r="A10" t="s">
        <v>43</v>
      </c>
    </row>
    <row r="11" spans="1:7" x14ac:dyDescent="0.25">
      <c r="A11" t="s">
        <v>44</v>
      </c>
    </row>
    <row r="12" spans="1:7" x14ac:dyDescent="0.25">
      <c r="A12" s="111" t="s">
        <v>151</v>
      </c>
      <c r="F12" s="47" t="e">
        <f>+AfA!O32</f>
        <v>#DIV/0!</v>
      </c>
      <c r="G12" t="s">
        <v>89</v>
      </c>
    </row>
    <row r="13" spans="1:7" x14ac:dyDescent="0.25">
      <c r="F13" s="31"/>
    </row>
    <row r="14" spans="1:7" x14ac:dyDescent="0.25">
      <c r="F14" s="31"/>
    </row>
    <row r="15" spans="1:7" x14ac:dyDescent="0.25">
      <c r="A15" t="s">
        <v>45</v>
      </c>
      <c r="F15" s="31"/>
    </row>
    <row r="16" spans="1:7" x14ac:dyDescent="0.25">
      <c r="A16" s="111" t="s">
        <v>152</v>
      </c>
      <c r="F16" s="47">
        <f>FK!M37</f>
        <v>0</v>
      </c>
      <c r="G16" t="s">
        <v>89</v>
      </c>
    </row>
    <row r="17" spans="1:10" x14ac:dyDescent="0.25">
      <c r="F17" s="31"/>
    </row>
    <row r="18" spans="1:10" x14ac:dyDescent="0.25">
      <c r="F18" s="31"/>
      <c r="J18" s="129"/>
    </row>
    <row r="19" spans="1:10" x14ac:dyDescent="0.25">
      <c r="A19" t="s">
        <v>46</v>
      </c>
    </row>
    <row r="20" spans="1:10" x14ac:dyDescent="0.25">
      <c r="A20" t="s">
        <v>47</v>
      </c>
      <c r="F20" s="47" t="e">
        <f>F12-F16</f>
        <v>#DIV/0!</v>
      </c>
      <c r="G20" t="s">
        <v>89</v>
      </c>
    </row>
    <row r="21" spans="1:10" x14ac:dyDescent="0.25">
      <c r="F21" s="31"/>
    </row>
    <row r="22" spans="1:10" x14ac:dyDescent="0.25">
      <c r="F22" s="31"/>
    </row>
    <row r="23" spans="1:10" x14ac:dyDescent="0.25">
      <c r="A23" t="s">
        <v>48</v>
      </c>
      <c r="E23" s="128">
        <v>2.7699999999999999E-2</v>
      </c>
      <c r="F23" s="47" t="e">
        <f>F20*E23</f>
        <v>#DIV/0!</v>
      </c>
      <c r="G23" t="s">
        <v>89</v>
      </c>
    </row>
    <row r="26" spans="1:10" x14ac:dyDescent="0.25">
      <c r="E26" s="129"/>
    </row>
  </sheetData>
  <phoneticPr fontId="11" type="noConversion"/>
  <pageMargins left="1.02" right="0.59" top="0.984251969" bottom="0.984251969" header="0.4921259845" footer="0.4921259845"/>
  <pageSetup paperSize="9" orientation="portrait" verticalDpi="36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67"/>
  <sheetViews>
    <sheetView zoomScaleNormal="100" workbookViewId="0">
      <selection activeCell="F29" sqref="F29:F34"/>
    </sheetView>
  </sheetViews>
  <sheetFormatPr baseColWidth="10" defaultRowHeight="13.2" x14ac:dyDescent="0.25"/>
  <cols>
    <col min="1" max="1" width="7.88671875" customWidth="1"/>
    <col min="2" max="2" width="23.5546875" customWidth="1"/>
    <col min="3" max="3" width="8.5546875" customWidth="1"/>
    <col min="4" max="7" width="12.5546875" customWidth="1"/>
    <col min="8" max="8" width="3.5546875" customWidth="1"/>
  </cols>
  <sheetData>
    <row r="1" spans="1:7" ht="17.399999999999999" customHeight="1" x14ac:dyDescent="0.25">
      <c r="A1" s="11" t="s">
        <v>113</v>
      </c>
    </row>
    <row r="2" spans="1:7" s="102" customFormat="1" ht="17.399999999999999" customHeight="1" x14ac:dyDescent="0.25">
      <c r="A2" s="11" t="s">
        <v>114</v>
      </c>
    </row>
    <row r="3" spans="1:7" ht="17.399999999999999" customHeight="1" x14ac:dyDescent="0.25">
      <c r="A3" s="11" t="s">
        <v>115</v>
      </c>
    </row>
    <row r="4" spans="1:7" s="102" customFormat="1" ht="13.8" x14ac:dyDescent="0.25">
      <c r="A4" s="11"/>
    </row>
    <row r="6" spans="1:7" x14ac:dyDescent="0.25">
      <c r="A6" s="1" t="s">
        <v>125</v>
      </c>
      <c r="B6" s="99" t="s">
        <v>92</v>
      </c>
      <c r="C6" s="99"/>
      <c r="D6" s="99"/>
      <c r="E6" s="108">
        <v>2.5000000000000001E-3</v>
      </c>
      <c r="F6" s="109"/>
      <c r="G6" s="99"/>
    </row>
    <row r="7" spans="1:7" x14ac:dyDescent="0.25">
      <c r="A7" s="25"/>
      <c r="B7" s="103" t="s">
        <v>93</v>
      </c>
      <c r="E7" s="108">
        <v>5.0000000000000001E-3</v>
      </c>
      <c r="F7" s="103"/>
    </row>
    <row r="8" spans="1:7" x14ac:dyDescent="0.25">
      <c r="A8" s="25"/>
      <c r="B8" s="103" t="s">
        <v>94</v>
      </c>
      <c r="E8" s="108">
        <v>0.01</v>
      </c>
      <c r="F8" s="103"/>
    </row>
    <row r="9" spans="1:7" s="102" customFormat="1" x14ac:dyDescent="0.25">
      <c r="A9" s="103"/>
      <c r="B9" s="111" t="s">
        <v>126</v>
      </c>
      <c r="E9" s="108"/>
      <c r="F9" s="103"/>
    </row>
    <row r="10" spans="1:7" x14ac:dyDescent="0.25">
      <c r="A10" s="103"/>
      <c r="B10" s="111" t="s">
        <v>140</v>
      </c>
    </row>
    <row r="11" spans="1:7" x14ac:dyDescent="0.25">
      <c r="B11" s="25"/>
    </row>
    <row r="12" spans="1:7" x14ac:dyDescent="0.25">
      <c r="A12" s="121" t="s">
        <v>127</v>
      </c>
      <c r="B12" s="111" t="s">
        <v>128</v>
      </c>
    </row>
    <row r="13" spans="1:7" s="102" customFormat="1" x14ac:dyDescent="0.25">
      <c r="A13" s="121"/>
      <c r="B13" s="111" t="s">
        <v>129</v>
      </c>
    </row>
    <row r="14" spans="1:7" s="102" customFormat="1" x14ac:dyDescent="0.25">
      <c r="A14" s="121"/>
      <c r="B14" s="111" t="s">
        <v>141</v>
      </c>
    </row>
    <row r="15" spans="1:7" s="102" customFormat="1" x14ac:dyDescent="0.25">
      <c r="A15" s="121"/>
      <c r="B15" s="111" t="s">
        <v>130</v>
      </c>
    </row>
    <row r="16" spans="1:7" s="102" customFormat="1" x14ac:dyDescent="0.25">
      <c r="A16" s="121"/>
      <c r="B16" s="111"/>
    </row>
    <row r="17" spans="1:7" s="102" customFormat="1" x14ac:dyDescent="0.25">
      <c r="A17" s="122" t="s">
        <v>131</v>
      </c>
      <c r="B17" s="111"/>
    </row>
    <row r="18" spans="1:7" s="102" customFormat="1" x14ac:dyDescent="0.25">
      <c r="A18" s="121"/>
      <c r="B18" s="111"/>
    </row>
    <row r="19" spans="1:7" s="102" customFormat="1" x14ac:dyDescent="0.25">
      <c r="A19" s="123" t="s">
        <v>132</v>
      </c>
      <c r="B19" s="111"/>
    </row>
    <row r="20" spans="1:7" s="102" customFormat="1" x14ac:dyDescent="0.25">
      <c r="A20" s="123" t="s">
        <v>133</v>
      </c>
      <c r="B20" s="111"/>
    </row>
    <row r="21" spans="1:7" x14ac:dyDescent="0.25">
      <c r="A21" s="111" t="s">
        <v>134</v>
      </c>
    </row>
    <row r="22" spans="1:7" s="102" customFormat="1" x14ac:dyDescent="0.25">
      <c r="A22" s="111"/>
    </row>
    <row r="23" spans="1:7" s="102" customFormat="1" x14ac:dyDescent="0.25">
      <c r="A23" s="111"/>
    </row>
    <row r="24" spans="1:7" x14ac:dyDescent="0.25">
      <c r="A24" s="52"/>
      <c r="B24" s="12"/>
      <c r="C24" s="12"/>
      <c r="D24" s="13" t="s">
        <v>49</v>
      </c>
      <c r="E24" s="12"/>
      <c r="F24" s="12"/>
      <c r="G24" s="13" t="s">
        <v>53</v>
      </c>
    </row>
    <row r="25" spans="1:7" x14ac:dyDescent="0.25">
      <c r="A25" s="14"/>
      <c r="B25" s="14"/>
      <c r="C25" s="14"/>
      <c r="D25" s="14" t="s">
        <v>20</v>
      </c>
      <c r="E25" s="14" t="s">
        <v>50</v>
      </c>
      <c r="F25" s="14" t="s">
        <v>50</v>
      </c>
      <c r="G25" s="14" t="s">
        <v>20</v>
      </c>
    </row>
    <row r="26" spans="1:7" x14ac:dyDescent="0.25">
      <c r="A26" s="14"/>
      <c r="B26" s="14" t="s">
        <v>25</v>
      </c>
      <c r="C26" s="14" t="s">
        <v>24</v>
      </c>
      <c r="D26" s="14" t="s">
        <v>15</v>
      </c>
      <c r="E26" s="14" t="s">
        <v>51</v>
      </c>
      <c r="F26" s="14">
        <v>2023</v>
      </c>
      <c r="G26" s="14" t="s">
        <v>15</v>
      </c>
    </row>
    <row r="27" spans="1:7" x14ac:dyDescent="0.25">
      <c r="A27" s="16"/>
      <c r="B27" s="16" t="s">
        <v>26</v>
      </c>
      <c r="C27" s="16" t="s">
        <v>11</v>
      </c>
      <c r="D27" s="16" t="s">
        <v>88</v>
      </c>
      <c r="E27" s="16" t="s">
        <v>52</v>
      </c>
      <c r="F27" s="112"/>
      <c r="G27" s="16" t="s">
        <v>88</v>
      </c>
    </row>
    <row r="28" spans="1:7" ht="17.100000000000001" customHeight="1" x14ac:dyDescent="0.25">
      <c r="A28" s="5">
        <v>1</v>
      </c>
      <c r="B28" s="49">
        <f>+AfA!B11</f>
        <v>0</v>
      </c>
      <c r="C28" s="50">
        <f>+AfA!C11</f>
        <v>0</v>
      </c>
      <c r="D28" s="100">
        <f>+AfA!E11</f>
        <v>0</v>
      </c>
      <c r="E28" s="37"/>
      <c r="F28" s="101">
        <v>159.19999999999999</v>
      </c>
      <c r="G28" s="40" t="e">
        <f>D28*F28/E28</f>
        <v>#DIV/0!</v>
      </c>
    </row>
    <row r="29" spans="1:7" ht="17.100000000000001" customHeight="1" x14ac:dyDescent="0.25">
      <c r="A29" s="5">
        <v>2</v>
      </c>
      <c r="B29" s="49">
        <f>+AfA!B12</f>
        <v>0</v>
      </c>
      <c r="C29" s="50">
        <f>+AfA!C12</f>
        <v>0</v>
      </c>
      <c r="D29" s="40">
        <f>+AfA!E12</f>
        <v>0</v>
      </c>
      <c r="E29" s="37"/>
      <c r="F29" s="101">
        <v>159.19999999999999</v>
      </c>
      <c r="G29" s="100" t="e">
        <f t="shared" ref="G29:G34" si="0">D29*F29/E29</f>
        <v>#DIV/0!</v>
      </c>
    </row>
    <row r="30" spans="1:7" ht="17.100000000000001" customHeight="1" x14ac:dyDescent="0.25">
      <c r="A30" s="5">
        <v>3</v>
      </c>
      <c r="B30" s="49">
        <f>+AfA!B13</f>
        <v>0</v>
      </c>
      <c r="C30" s="50">
        <f>+AfA!C13</f>
        <v>0</v>
      </c>
      <c r="D30" s="40">
        <f>+AfA!E13</f>
        <v>0</v>
      </c>
      <c r="E30" s="37"/>
      <c r="F30" s="101">
        <v>159.19999999999999</v>
      </c>
      <c r="G30" s="100" t="e">
        <f t="shared" si="0"/>
        <v>#DIV/0!</v>
      </c>
    </row>
    <row r="31" spans="1:7" ht="17.100000000000001" customHeight="1" x14ac:dyDescent="0.25">
      <c r="A31" s="5">
        <v>4</v>
      </c>
      <c r="B31" s="49">
        <f>+AfA!B14</f>
        <v>0</v>
      </c>
      <c r="C31" s="50">
        <f>+AfA!C14</f>
        <v>0</v>
      </c>
      <c r="D31" s="40">
        <f>+AfA!E14</f>
        <v>0</v>
      </c>
      <c r="E31" s="37"/>
      <c r="F31" s="101">
        <v>159.19999999999999</v>
      </c>
      <c r="G31" s="100" t="e">
        <f t="shared" si="0"/>
        <v>#DIV/0!</v>
      </c>
    </row>
    <row r="32" spans="1:7" ht="17.100000000000001" customHeight="1" x14ac:dyDescent="0.25">
      <c r="A32" s="5">
        <v>5</v>
      </c>
      <c r="B32" s="49">
        <f>+AfA!B15</f>
        <v>0</v>
      </c>
      <c r="C32" s="50">
        <f>+AfA!C15</f>
        <v>0</v>
      </c>
      <c r="D32" s="40">
        <f>+AfA!E15</f>
        <v>0</v>
      </c>
      <c r="E32" s="37"/>
      <c r="F32" s="101">
        <v>159.19999999999999</v>
      </c>
      <c r="G32" s="100" t="e">
        <f t="shared" si="0"/>
        <v>#DIV/0!</v>
      </c>
    </row>
    <row r="33" spans="1:8" ht="17.100000000000001" customHeight="1" x14ac:dyDescent="0.25">
      <c r="A33" s="5">
        <v>6</v>
      </c>
      <c r="B33" s="49">
        <f>+AfA!B16</f>
        <v>0</v>
      </c>
      <c r="C33" s="50">
        <f>+AfA!C16</f>
        <v>0</v>
      </c>
      <c r="D33" s="40">
        <f>+AfA!E16</f>
        <v>0</v>
      </c>
      <c r="E33" s="37"/>
      <c r="F33" s="101">
        <v>159.19999999999999</v>
      </c>
      <c r="G33" s="100" t="e">
        <f t="shared" si="0"/>
        <v>#DIV/0!</v>
      </c>
    </row>
    <row r="34" spans="1:8" ht="17.100000000000001" customHeight="1" x14ac:dyDescent="0.25">
      <c r="A34" s="5">
        <v>7</v>
      </c>
      <c r="B34" s="49">
        <f>+AfA!B17</f>
        <v>0</v>
      </c>
      <c r="C34" s="50">
        <f>+AfA!C17</f>
        <v>0</v>
      </c>
      <c r="D34" s="40">
        <f>+AfA!E17</f>
        <v>0</v>
      </c>
      <c r="E34" s="37"/>
      <c r="F34" s="101">
        <v>159.19999999999999</v>
      </c>
      <c r="G34" s="100" t="e">
        <f t="shared" si="0"/>
        <v>#DIV/0!</v>
      </c>
    </row>
    <row r="35" spans="1:8" ht="17.100000000000001" customHeight="1" x14ac:dyDescent="0.25">
      <c r="A35" s="5">
        <v>8</v>
      </c>
      <c r="B35" s="49"/>
      <c r="C35" s="50"/>
      <c r="D35" s="40"/>
      <c r="E35" s="37"/>
      <c r="F35" s="101"/>
      <c r="G35" s="100"/>
    </row>
    <row r="36" spans="1:8" ht="17.100000000000001" customHeight="1" x14ac:dyDescent="0.25">
      <c r="A36" s="5">
        <v>9</v>
      </c>
      <c r="B36" s="49"/>
      <c r="C36" s="50"/>
      <c r="D36" s="40"/>
      <c r="E36" s="37"/>
      <c r="F36" s="101"/>
      <c r="G36" s="100"/>
    </row>
    <row r="37" spans="1:8" ht="17.100000000000001" customHeight="1" x14ac:dyDescent="0.25">
      <c r="A37" s="5">
        <v>10</v>
      </c>
      <c r="B37" s="49"/>
      <c r="C37" s="50"/>
      <c r="D37" s="40"/>
      <c r="E37" s="37"/>
      <c r="F37" s="101"/>
      <c r="G37" s="100"/>
    </row>
    <row r="38" spans="1:8" ht="17.100000000000001" customHeight="1" x14ac:dyDescent="0.25">
      <c r="A38" s="5">
        <v>11</v>
      </c>
      <c r="B38" s="49"/>
      <c r="C38" s="50"/>
      <c r="D38" s="40"/>
      <c r="E38" s="37"/>
      <c r="F38" s="101"/>
      <c r="G38" s="100"/>
    </row>
    <row r="39" spans="1:8" ht="17.100000000000001" customHeight="1" x14ac:dyDescent="0.25">
      <c r="A39" s="5">
        <v>12</v>
      </c>
      <c r="B39" s="49"/>
      <c r="C39" s="50"/>
      <c r="D39" s="40"/>
      <c r="E39" s="37"/>
      <c r="F39" s="101"/>
      <c r="G39" s="100"/>
    </row>
    <row r="40" spans="1:8" ht="17.100000000000001" customHeight="1" x14ac:dyDescent="0.25">
      <c r="A40" s="28">
        <v>13</v>
      </c>
      <c r="B40" s="49"/>
      <c r="C40" s="50"/>
      <c r="D40" s="40"/>
      <c r="E40" s="37"/>
      <c r="F40" s="101"/>
      <c r="G40" s="100"/>
    </row>
    <row r="41" spans="1:8" ht="17.100000000000001" customHeight="1" thickBot="1" x14ac:dyDescent="0.3">
      <c r="A41" s="12">
        <v>14</v>
      </c>
      <c r="B41" s="49"/>
      <c r="C41" s="51"/>
      <c r="D41" s="40"/>
      <c r="E41" s="13"/>
      <c r="F41" s="101"/>
      <c r="G41" s="100"/>
    </row>
    <row r="42" spans="1:8" ht="17.100000000000001" customHeight="1" thickBot="1" x14ac:dyDescent="0.3">
      <c r="A42" s="18"/>
      <c r="B42" s="18" t="s">
        <v>27</v>
      </c>
      <c r="C42" s="18"/>
      <c r="D42" s="45">
        <f>SUM(D28:D41)</f>
        <v>0</v>
      </c>
      <c r="E42" s="18"/>
      <c r="F42" s="24"/>
      <c r="G42" s="42" t="e">
        <f>SUM(G28:G41)</f>
        <v>#DIV/0!</v>
      </c>
    </row>
    <row r="43" spans="1:8" s="102" customFormat="1" ht="17.100000000000001" customHeight="1" x14ac:dyDescent="0.25">
      <c r="A43" s="53"/>
      <c r="B43" s="53"/>
      <c r="C43" s="53"/>
      <c r="D43" s="54"/>
      <c r="E43" s="53"/>
      <c r="F43" s="53"/>
      <c r="G43" s="54"/>
    </row>
    <row r="44" spans="1:8" s="102" customFormat="1" ht="17.100000000000001" customHeight="1" x14ac:dyDescent="0.25">
      <c r="A44" s="53"/>
      <c r="B44" s="53"/>
      <c r="C44" s="53"/>
      <c r="D44" s="54"/>
      <c r="E44" s="53"/>
      <c r="F44" s="53"/>
      <c r="G44" s="54"/>
    </row>
    <row r="45" spans="1:8" s="102" customFormat="1" ht="17.100000000000001" customHeight="1" x14ac:dyDescent="0.25">
      <c r="A45" s="53"/>
      <c r="B45" s="102" t="s">
        <v>54</v>
      </c>
      <c r="E45" s="107">
        <v>2.5000000000000001E-3</v>
      </c>
      <c r="G45" s="125" t="e">
        <f>G42*E45</f>
        <v>#DIV/0!</v>
      </c>
      <c r="H45" s="103"/>
    </row>
    <row r="46" spans="1:8" s="102" customFormat="1" ht="17.100000000000001" customHeight="1" x14ac:dyDescent="0.25">
      <c r="A46" s="53"/>
      <c r="B46" s="102" t="s">
        <v>55</v>
      </c>
      <c r="E46" s="105"/>
      <c r="F46" s="27"/>
      <c r="G46" s="47"/>
    </row>
    <row r="47" spans="1:8" ht="17.100000000000001" customHeight="1" x14ac:dyDescent="0.25">
      <c r="A47" s="53"/>
      <c r="B47" s="53"/>
      <c r="C47" s="53"/>
      <c r="D47" s="54"/>
      <c r="E47" s="105"/>
      <c r="F47" s="53"/>
      <c r="G47" s="47"/>
      <c r="H47" s="103"/>
    </row>
    <row r="50" spans="1:7" x14ac:dyDescent="0.25">
      <c r="A50" s="113"/>
      <c r="B50" s="53"/>
      <c r="C50" s="53"/>
      <c r="D50" s="114"/>
      <c r="E50" s="53"/>
      <c r="F50" s="53"/>
      <c r="G50" s="114"/>
    </row>
    <row r="51" spans="1:7" x14ac:dyDescent="0.25">
      <c r="A51" s="114"/>
      <c r="B51" s="114"/>
      <c r="C51" s="114"/>
      <c r="D51" s="114"/>
      <c r="E51" s="114"/>
      <c r="F51" s="114"/>
      <c r="G51" s="114"/>
    </row>
    <row r="52" spans="1:7" x14ac:dyDescent="0.25">
      <c r="A52" s="114"/>
      <c r="B52" s="114"/>
      <c r="C52" s="114"/>
      <c r="D52" s="114"/>
      <c r="E52" s="114"/>
      <c r="F52" s="114"/>
      <c r="G52" s="114"/>
    </row>
    <row r="53" spans="1:7" x14ac:dyDescent="0.25">
      <c r="A53" s="114"/>
      <c r="B53" s="114"/>
      <c r="C53" s="114"/>
      <c r="D53" s="114"/>
      <c r="E53" s="114"/>
      <c r="F53" s="115"/>
      <c r="G53" s="114"/>
    </row>
    <row r="54" spans="1:7" ht="17.100000000000001" customHeight="1" x14ac:dyDescent="0.25">
      <c r="A54" s="53"/>
      <c r="B54" s="116"/>
      <c r="C54" s="117"/>
      <c r="D54" s="118"/>
      <c r="E54" s="119"/>
      <c r="F54" s="117"/>
      <c r="G54" s="118"/>
    </row>
    <row r="56" spans="1:7" x14ac:dyDescent="0.25">
      <c r="E56" s="106"/>
    </row>
    <row r="57" spans="1:7" s="102" customFormat="1" x14ac:dyDescent="0.25"/>
    <row r="59" spans="1:7" s="102" customFormat="1" x14ac:dyDescent="0.25"/>
    <row r="60" spans="1:7" x14ac:dyDescent="0.25">
      <c r="G60" s="47"/>
    </row>
    <row r="63" spans="1:7" x14ac:dyDescent="0.25">
      <c r="E63" s="104"/>
    </row>
    <row r="64" spans="1:7" x14ac:dyDescent="0.25">
      <c r="F64" s="27"/>
      <c r="G64" s="47"/>
    </row>
    <row r="66" spans="2:7" x14ac:dyDescent="0.25">
      <c r="B66" s="103"/>
      <c r="C66" s="102"/>
      <c r="D66" s="102"/>
      <c r="E66" s="102"/>
      <c r="F66" s="102"/>
      <c r="G66" s="102"/>
    </row>
    <row r="67" spans="2:7" x14ac:dyDescent="0.25">
      <c r="B67" s="103"/>
      <c r="C67" s="102"/>
      <c r="D67" s="102"/>
      <c r="E67" s="102"/>
      <c r="F67" s="102"/>
      <c r="G67" s="102"/>
    </row>
  </sheetData>
  <phoneticPr fontId="11" type="noConversion"/>
  <dataValidations count="1">
    <dataValidation type="list" errorStyle="warning" showInputMessage="1" showErrorMessage="1" errorTitle="Instandhaltung" error="Bitte wählen Sie nur einen gültigen Wert aus der Auswahlliste" sqref="E45">
      <formula1>Instandhaltung</formula1>
    </dataValidation>
  </dataValidations>
  <pageMargins left="0.89" right="0.28000000000000003" top="1.02" bottom="0.984251969" header="0.4921259845" footer="0.4921259845"/>
  <pageSetup paperSize="9" orientation="portrait" verticalDpi="36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opLeftCell="A4" workbookViewId="0">
      <selection activeCell="G20" sqref="G20"/>
    </sheetView>
  </sheetViews>
  <sheetFormatPr baseColWidth="10" defaultRowHeight="13.2" x14ac:dyDescent="0.25"/>
  <cols>
    <col min="1" max="1" width="5.5546875" customWidth="1"/>
    <col min="2" max="2" width="23.5546875" customWidth="1"/>
    <col min="3" max="3" width="8.5546875" customWidth="1"/>
    <col min="4" max="7" width="12.5546875" customWidth="1"/>
  </cols>
  <sheetData>
    <row r="1" spans="1:7" s="102" customFormat="1" ht="17.399999999999999" customHeight="1" x14ac:dyDescent="0.25">
      <c r="A1" s="11" t="s">
        <v>116</v>
      </c>
      <c r="B1" s="7"/>
    </row>
    <row r="2" spans="1:7" ht="17.399999999999999" customHeight="1" x14ac:dyDescent="0.25">
      <c r="A2" s="11" t="s">
        <v>117</v>
      </c>
      <c r="B2" s="102"/>
      <c r="C2" s="102"/>
      <c r="D2" s="102"/>
      <c r="E2" s="102"/>
      <c r="F2" s="102"/>
    </row>
    <row r="3" spans="1:7" s="102" customFormat="1" ht="17.399999999999999" customHeight="1" x14ac:dyDescent="0.25">
      <c r="A3" s="11" t="s">
        <v>118</v>
      </c>
    </row>
    <row r="4" spans="1:7" s="102" customFormat="1" ht="13.65" customHeight="1" x14ac:dyDescent="0.25">
      <c r="A4" s="11"/>
    </row>
    <row r="5" spans="1:7" s="102" customFormat="1" ht="13.65" customHeight="1" x14ac:dyDescent="0.25">
      <c r="A5" s="11"/>
    </row>
    <row r="6" spans="1:7" x14ac:dyDescent="0.25">
      <c r="A6" s="1" t="s">
        <v>95</v>
      </c>
      <c r="B6" s="111" t="s">
        <v>135</v>
      </c>
      <c r="C6" s="102"/>
      <c r="D6" s="102"/>
    </row>
    <row r="7" spans="1:7" s="102" customFormat="1" x14ac:dyDescent="0.25">
      <c r="A7" s="1"/>
      <c r="B7" s="111" t="s">
        <v>136</v>
      </c>
    </row>
    <row r="8" spans="1:7" s="102" customFormat="1" x14ac:dyDescent="0.25">
      <c r="A8" s="1"/>
      <c r="B8" s="111" t="s">
        <v>137</v>
      </c>
    </row>
    <row r="9" spans="1:7" s="102" customFormat="1" x14ac:dyDescent="0.25">
      <c r="A9" s="1"/>
      <c r="B9" s="111" t="s">
        <v>139</v>
      </c>
    </row>
    <row r="10" spans="1:7" s="102" customFormat="1" x14ac:dyDescent="0.25">
      <c r="A10" s="103"/>
      <c r="B10" s="111" t="s">
        <v>138</v>
      </c>
    </row>
    <row r="11" spans="1:7" s="102" customFormat="1" x14ac:dyDescent="0.25">
      <c r="A11" s="103"/>
      <c r="B11" s="111"/>
    </row>
    <row r="12" spans="1:7" s="102" customFormat="1" x14ac:dyDescent="0.25">
      <c r="A12" s="103"/>
      <c r="B12" s="111"/>
    </row>
    <row r="13" spans="1:7" s="102" customFormat="1" x14ac:dyDescent="0.25">
      <c r="A13" s="103"/>
      <c r="B13" s="111"/>
    </row>
    <row r="14" spans="1:7" s="102" customFormat="1" x14ac:dyDescent="0.25">
      <c r="A14" s="103"/>
      <c r="B14" s="103"/>
    </row>
    <row r="15" spans="1:7" x14ac:dyDescent="0.25">
      <c r="A15" s="52"/>
      <c r="B15" s="12"/>
      <c r="C15" s="12"/>
      <c r="D15" s="13" t="s">
        <v>49</v>
      </c>
      <c r="E15" s="12"/>
      <c r="F15" s="12"/>
      <c r="G15" s="13" t="s">
        <v>53</v>
      </c>
    </row>
    <row r="16" spans="1:7" x14ac:dyDescent="0.25">
      <c r="A16" s="14"/>
      <c r="B16" s="14"/>
      <c r="C16" s="14"/>
      <c r="D16" s="14" t="s">
        <v>20</v>
      </c>
      <c r="E16" s="14" t="s">
        <v>50</v>
      </c>
      <c r="F16" s="14" t="s">
        <v>50</v>
      </c>
      <c r="G16" s="14" t="s">
        <v>20</v>
      </c>
    </row>
    <row r="17" spans="1:8" x14ac:dyDescent="0.25">
      <c r="A17" s="14"/>
      <c r="B17" s="14"/>
      <c r="C17" s="14" t="s">
        <v>24</v>
      </c>
      <c r="D17" s="14" t="s">
        <v>15</v>
      </c>
      <c r="E17" s="14" t="s">
        <v>51</v>
      </c>
      <c r="F17" s="14">
        <v>2023</v>
      </c>
      <c r="G17" s="14" t="s">
        <v>15</v>
      </c>
    </row>
    <row r="18" spans="1:8" x14ac:dyDescent="0.25">
      <c r="A18" s="16"/>
      <c r="B18" s="16" t="s">
        <v>62</v>
      </c>
      <c r="C18" s="16" t="s">
        <v>11</v>
      </c>
      <c r="D18" s="16" t="s">
        <v>88</v>
      </c>
      <c r="E18" s="16" t="s">
        <v>52</v>
      </c>
      <c r="F18" s="112"/>
      <c r="G18" s="14" t="s">
        <v>88</v>
      </c>
    </row>
    <row r="19" spans="1:8" s="102" customFormat="1" x14ac:dyDescent="0.25">
      <c r="A19" s="16">
        <v>1</v>
      </c>
      <c r="B19" s="16" t="s">
        <v>144</v>
      </c>
      <c r="C19" s="16"/>
      <c r="D19" s="16"/>
      <c r="E19" s="16"/>
      <c r="F19" s="143">
        <v>161.5</v>
      </c>
      <c r="G19" s="144" t="e">
        <f>D19*F19/E19</f>
        <v>#DIV/0!</v>
      </c>
    </row>
    <row r="20" spans="1:8" s="102" customFormat="1" x14ac:dyDescent="0.25">
      <c r="A20" s="16">
        <v>2</v>
      </c>
      <c r="B20" s="16"/>
      <c r="C20" s="16"/>
      <c r="D20" s="16"/>
      <c r="E20" s="16"/>
      <c r="F20" s="143">
        <v>161.5</v>
      </c>
      <c r="G20" s="144" t="e">
        <f t="shared" ref="G20:G21" si="0">D20*F20/E20</f>
        <v>#DIV/0!</v>
      </c>
    </row>
    <row r="21" spans="1:8" s="102" customFormat="1" x14ac:dyDescent="0.25">
      <c r="A21" s="16">
        <v>3</v>
      </c>
      <c r="B21" s="16"/>
      <c r="C21" s="16"/>
      <c r="D21" s="16"/>
      <c r="E21" s="16"/>
      <c r="F21" s="143">
        <v>161.5</v>
      </c>
      <c r="G21" s="144" t="e">
        <f t="shared" si="0"/>
        <v>#DIV/0!</v>
      </c>
    </row>
    <row r="22" spans="1:8" s="102" customFormat="1" x14ac:dyDescent="0.25">
      <c r="A22" s="16">
        <v>4</v>
      </c>
      <c r="B22" s="16"/>
      <c r="C22" s="16"/>
      <c r="D22" s="16"/>
      <c r="E22" s="16"/>
      <c r="F22" s="130"/>
      <c r="G22" s="38"/>
    </row>
    <row r="23" spans="1:8" s="102" customFormat="1" x14ac:dyDescent="0.25">
      <c r="A23" s="16">
        <v>5</v>
      </c>
      <c r="B23" s="16"/>
      <c r="C23" s="16"/>
      <c r="D23" s="16"/>
      <c r="E23" s="16"/>
      <c r="F23" s="130"/>
      <c r="G23" s="13"/>
    </row>
    <row r="24" spans="1:8" ht="13.8" thickBot="1" x14ac:dyDescent="0.3">
      <c r="A24" s="13">
        <v>6</v>
      </c>
      <c r="B24" s="131" t="s">
        <v>56</v>
      </c>
      <c r="C24" s="132"/>
      <c r="D24" s="133"/>
      <c r="E24" s="134"/>
      <c r="F24" s="135"/>
      <c r="G24" s="133"/>
    </row>
    <row r="25" spans="1:8" ht="13.8" thickBot="1" x14ac:dyDescent="0.3">
      <c r="A25" s="136">
        <v>7</v>
      </c>
      <c r="B25" s="63" t="s">
        <v>145</v>
      </c>
      <c r="C25" s="63"/>
      <c r="D25" s="63"/>
      <c r="E25" s="63"/>
      <c r="F25" s="63"/>
      <c r="G25" s="145" t="e">
        <f>SUM(G19:G24)</f>
        <v>#DIV/0!</v>
      </c>
    </row>
    <row r="27" spans="1:8" x14ac:dyDescent="0.25">
      <c r="B27" s="102" t="s">
        <v>54</v>
      </c>
      <c r="C27" s="102"/>
      <c r="D27" s="102"/>
      <c r="E27" s="124">
        <v>0.01</v>
      </c>
      <c r="G27" s="146" t="e">
        <f>G25*E27</f>
        <v>#DIV/0!</v>
      </c>
      <c r="H27" s="123"/>
    </row>
    <row r="28" spans="1:8" x14ac:dyDescent="0.25">
      <c r="B28" s="102" t="s">
        <v>55</v>
      </c>
      <c r="C28" s="102"/>
      <c r="D28" s="102"/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H55" sqref="H55:H57"/>
    </sheetView>
  </sheetViews>
  <sheetFormatPr baseColWidth="10" defaultRowHeight="13.2" x14ac:dyDescent="0.25"/>
  <sheetData>
    <row r="1" spans="1:7" ht="17.399999999999999" customHeight="1" x14ac:dyDescent="0.25">
      <c r="A1" s="11" t="s">
        <v>120</v>
      </c>
    </row>
    <row r="2" spans="1:7" s="102" customFormat="1" ht="17.399999999999999" customHeight="1" x14ac:dyDescent="0.25">
      <c r="A2" s="11" t="s">
        <v>119</v>
      </c>
    </row>
    <row r="3" spans="1:7" ht="17.399999999999999" customHeight="1" x14ac:dyDescent="0.25">
      <c r="A3" s="11" t="s">
        <v>122</v>
      </c>
    </row>
    <row r="4" spans="1:7" s="7" customFormat="1" ht="17.399999999999999" customHeight="1" x14ac:dyDescent="0.25">
      <c r="A4" s="11" t="s">
        <v>121</v>
      </c>
    </row>
    <row r="8" spans="1:7" x14ac:dyDescent="0.25">
      <c r="D8" s="96"/>
      <c r="F8" s="120">
        <v>0</v>
      </c>
      <c r="G8" s="111" t="s">
        <v>89</v>
      </c>
    </row>
  </sheetData>
  <phoneticPr fontId="11" type="noConversion"/>
  <pageMargins left="0.78740157499999996" right="0.78740157499999996" top="0.984251969" bottom="0.984251969" header="0.4921259845" footer="0.4921259845"/>
  <pageSetup paperSize="9" orientation="portrait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2</vt:i4>
      </vt:variant>
    </vt:vector>
  </HeadingPairs>
  <TitlesOfParts>
    <vt:vector size="9" baseType="lpstr">
      <vt:lpstr>Deckblatt </vt:lpstr>
      <vt:lpstr>AfA</vt:lpstr>
      <vt:lpstr>FK</vt:lpstr>
      <vt:lpstr>EK</vt:lpstr>
      <vt:lpstr>Instandhaltung Gebäude</vt:lpstr>
      <vt:lpstr>Instandhaltung sonst. AG</vt:lpstr>
      <vt:lpstr>Miete, Pacht</vt:lpstr>
      <vt:lpstr>'Deckblatt '!Druckbereich</vt:lpstr>
      <vt:lpstr>Instandhaltung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Macari, Samuele (Reg OB);leonhard</dc:creator>
  <cp:lastModifiedBy>Macari, Samuele (Reg OB)</cp:lastModifiedBy>
  <cp:lastPrinted>2020-05-26T09:33:56Z</cp:lastPrinted>
  <dcterms:created xsi:type="dcterms:W3CDTF">1999-04-07T07:32:24Z</dcterms:created>
  <dcterms:modified xsi:type="dcterms:W3CDTF">2024-06-11T04:55:44Z</dcterms:modified>
</cp:coreProperties>
</file>